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20" sheetId="10" r:id="rId10"/>
  </sheets>
  <externalReferences>
    <externalReference r:id="rId13"/>
    <externalReference r:id="rId14"/>
    <externalReference r:id="rId15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<sst xmlns="http://schemas.openxmlformats.org/spreadsheetml/2006/main" count="1377" uniqueCount="360">
  <si>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</si>
  <si>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</si>
  <si>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</si>
  <si>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</si>
  <si>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</si>
  <si>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</si>
  <si>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</si>
  <si>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</si>
  <si>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</si>
  <si>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</si>
  <si>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</si>
  <si>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</si>
  <si>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</si>
  <si>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</si>
  <si>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</si>
  <si>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</si>
  <si>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</si>
  <si>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</si>
  <si>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</si>
  <si>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</si>
  <si>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</si>
  <si>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</si>
  <si>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</si>
  <si>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</si>
  <si>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</si>
  <si>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</si>
  <si>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</si>
  <si>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</si>
  <si>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</si>
  <si>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</si>
  <si>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</si>
  <si>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</si>
  <si>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</si>
  <si>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</si>
  <si>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</si>
  <si>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</si>
  <si>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</si>
  <si>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</si>
  <si>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</si>
  <si>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</si>
  <si>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</si>
  <si>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</si>
  <si>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</si>
  <si>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</si>
  <si>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</si>
  <si>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</si>
  <si>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</si>
  <si>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</si>
  <si>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</si>
  <si>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</si>
  <si>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</si>
  <si>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</si>
  <si>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</si>
  <si>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</si>
  <si>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</si>
  <si>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</si>
  <si>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</si>
  <si>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</si>
  <si>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</si>
  <si>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</si>
  <si>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</si>
  <si>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</si>
  <si>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</si>
  <si>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</si>
  <si>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</si>
  <si>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</si>
  <si>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</si>
  <si>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</si>
  <si>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</si>
  <si>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</si>
  <si>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</si>
  <si>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</si>
  <si>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</si>
  <si>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</si>
  <si>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</si>
  <si>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</si>
  <si>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</si>
  <si>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</si>
  <si>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</si>
  <si>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</si>
  <si>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</si>
  <si>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</si>
  <si>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</si>
  <si>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</si>
  <si>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</si>
  <si>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</si>
  <si>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</si>
  <si>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</si>
  <si>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</si>
  <si>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</si>
  <si>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</si>
  <si>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</si>
  <si>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</si>
  <si>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</si>
  <si>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</si>
  <si>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</si>
  <si>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</si>
  <si>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</si>
  <si>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</si>
  <si>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</si>
  <si>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</si>
  <si>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</si>
  <si>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</si>
  <si>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</si>
  <si>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</si>
  <si>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</si>
  <si>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</si>
  <si>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</si>
  <si>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</si>
  <si>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</si>
  <si>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</si>
  <si>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</si>
  <si>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</si>
  <si>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</si>
  <si>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</si>
  <si>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</si>
  <si>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</si>
  <si>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</si>
  <si>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</si>
  <si>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</si>
  <si>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</si>
  <si>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</si>
  <si>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</si>
  <si>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</si>
  <si>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</si>
  <si>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</si>
  <si>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</si>
  <si>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</si>
  <si>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</si>
  <si>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</si>
  <si>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</si>
  <si>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</si>
  <si>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</si>
  <si>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</si>
  <si>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</si>
  <si>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</si>
  <si>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</si>
  <si>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</si>
  <si>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</si>
  <si>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</si>
  <si>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</si>
  <si>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</si>
  <si>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</si>
  <si>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</si>
  <si>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</si>
  <si>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</si>
  <si>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</si>
  <si>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</si>
  <si>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</si>
  <si>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</si>
  <si>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</si>
  <si>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</si>
  <si>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</si>
  <si>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</si>
  <si>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</si>
  <si>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</si>
  <si>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</si>
  <si>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</si>
  <si>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</si>
  <si>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</si>
  <si>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</si>
  <si>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</si>
  <si>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</si>
  <si>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</si>
  <si>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</si>
  <si>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</si>
  <si>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</si>
  <si>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</si>
  <si>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</si>
  <si>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</si>
  <si>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</si>
  <si>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</si>
  <si>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</si>
  <si>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</si>
  <si>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</si>
  <si>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</si>
  <si>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</si>
  <si>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</si>
  <si>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</si>
  <si>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</si>
  <si>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</si>
  <si>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</si>
  <si>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</si>
  <si>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</si>
  <si>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</si>
  <si>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</si>
  <si>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</si>
  <si>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</si>
  <si>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</si>
  <si>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</si>
  <si>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</si>
  <si>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</si>
  <si>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</si>
  <si>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</si>
  <si>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</si>
  <si>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</si>
  <si>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</si>
  <si>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</si>
  <si>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</si>
  <si>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</si>
  <si>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</si>
  <si>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</si>
  <si>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</si>
  <si>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</si>
  <si>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</si>
  <si>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49.</t>
  </si>
  <si>
    <t>50.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</si>
  <si>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</si>
  <si>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</si>
  <si>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</si>
  <si>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</si>
  <si>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</si>
  <si>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</si>
  <si>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</si>
  <si>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</si>
  <si>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</si>
  <si>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</si>
  <si>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</si>
  <si>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</si>
  <si>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</si>
  <si>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</si>
  <si>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</si>
  <si>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соответствует материалу стен</t>
  </si>
  <si>
    <t>холодное водоснабжение</t>
  </si>
  <si>
    <t>качели 2шт. ,турник,горка с лестницей, качалка</t>
  </si>
  <si>
    <t>организованный, внутренний</t>
  </si>
  <si>
    <t xml:space="preserve">договор б/н от 01.09.2012г </t>
  </si>
  <si>
    <t>Талсинская д.21</t>
  </si>
  <si>
    <t>3 офисов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</si>
  <si>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</si>
  <si>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</si>
  <si>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</si>
  <si>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</si>
  <si>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</si>
  <si>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</si>
  <si>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</si>
  <si>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</si>
  <si>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</si>
  <si>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</si>
  <si>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пожарные гидранты</t>
  </si>
  <si>
    <t>кирпичный</t>
  </si>
  <si>
    <t>А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</si>
  <si>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</si>
  <si>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</si>
  <si>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</si>
  <si>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</si>
  <si>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</si>
  <si>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</si>
  <si>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</si>
  <si>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</si>
  <si>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</si>
  <si>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</si>
  <si>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</si>
  <si>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</si>
  <si>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</si>
  <si>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</si>
  <si>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</si>
  <si>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</si>
  <si>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</si>
  <si>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</si>
  <si>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</si>
  <si>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</si>
  <si>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</si>
  <si>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</si>
  <si>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</si>
  <si>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</si>
  <si>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</si>
  <si>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</si>
  <si>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</si>
  <si>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</si>
  <si>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</si>
  <si>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</si>
  <si>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</si>
  <si>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</si>
  <si>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</si>
  <si>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</si>
  <si>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</si>
  <si>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ФГУП "Центр дезинфекции Щелковского района, г.Щелково, Московской обл."</t>
  </si>
  <si>
    <t>ГУП МО "Мособлгаз"</t>
  </si>
  <si>
    <t>Отопление</t>
  </si>
  <si>
    <t>Водоотведение</t>
  </si>
  <si>
    <t>Гкал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</si>
  <si>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</si>
  <si>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</si>
  <si>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</si>
  <si>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</si>
  <si>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</si>
  <si>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</si>
  <si>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</si>
  <si>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</si>
  <si>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</si>
  <si>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Индивидуальный тепловой пункт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</si>
  <si>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</si>
  <si>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</si>
  <si>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</si>
  <si>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</si>
  <si>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</si>
  <si>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</si>
  <si>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</si>
  <si>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</si>
  <si>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 xml:space="preserve">Холодное водоснабжение 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</si>
  <si>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</si>
  <si>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</si>
  <si>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</si>
  <si>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</si>
  <si>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 ул. Талсинская,  д. 21</t>
  </si>
  <si>
    <t>ООО "Эль энд Ти"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</si>
  <si>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</si>
  <si>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изм., ХВС и ГВС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</si>
  <si>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</si>
  <si>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</si>
  <si>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</si>
  <si>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</si>
  <si>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</si>
  <si>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</si>
  <si>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(водоотведение), ХВС</t>
  </si>
  <si>
    <t>Норматив потребления коммунальной услуги в жилых помещениях (водоотведение), ГВС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</si>
  <si>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</si>
  <si>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</si>
  <si>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вода), ХВС и ГВС</t>
  </si>
  <si>
    <t>Договор №698 от 26.10.2015г.</t>
  </si>
  <si>
    <t>01.07.2017 г.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</si>
  <si>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</si>
  <si>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</si>
  <si>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Тепловая энергия в целях ГВС</t>
  </si>
  <si>
    <t>ИТП</t>
  </si>
  <si>
    <t>гкал</t>
  </si>
  <si>
    <t>руб/Гкал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</si>
  <si>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</si>
  <si>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</si>
  <si>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</si>
  <si>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Гкал/м3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</si>
  <si>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</si>
  <si>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</si>
  <si>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</si>
  <si>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</si>
  <si>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</si>
  <si>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</si>
  <si>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</si>
  <si>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</si>
  <si>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</si>
  <si>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</si>
  <si>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по адресу: Московская обл., г. Щелково, ул. Талсинская, д. 21</t>
  </si>
  <si>
    <t xml:space="preserve">                                                                                                          </t>
  </si>
  <si>
    <t xml:space="preserve">                         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</si>
  <si>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</si>
  <si>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</si>
  <si>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</si>
  <si>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</si>
  <si>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</si>
  <si>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</si>
  <si>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</si>
  <si>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</si>
  <si>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</si>
  <si>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</si>
  <si>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25.03.2020 г.</t>
  </si>
  <si>
    <t>01.01.2019 г.</t>
  </si>
  <si>
    <t>31.12.2019 г.</t>
  </si>
  <si>
    <t>водоотведение на ОДН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</si>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</sst>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6" fillId="32" borderId="10" xfId="0" applyFont="1" applyFill="1" applyBorder="1" applyAlignment="1">
      <alignment vertical="center" wrapText="1"/>
    </xf>
    <xf numFmtId="0" fontId="47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vertical="center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8;&#1072;&#1083;&#1089;&#1080;&#1085;&#1089;&#1082;&#1072;&#1103;,%20&#1076;.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0;&#1088;&#1072;&#1089;&#1085;.,%207%20&#1089;%20&#1085;&#1086;&#1074;&#1086;&#1081;%20&#1092;&#1086;&#1088;&#1084;&#1086;&#1081;%202.8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X57">
            <v>122228.098</v>
          </cell>
        </row>
        <row r="58">
          <cell r="X58">
            <v>1103</v>
          </cell>
        </row>
        <row r="59">
          <cell r="X59">
            <v>978380.28</v>
          </cell>
        </row>
        <row r="60">
          <cell r="X60">
            <v>4460228.59</v>
          </cell>
        </row>
        <row r="61">
          <cell r="X61">
            <v>2887061.4699999997</v>
          </cell>
        </row>
        <row r="62">
          <cell r="X62">
            <v>924569.5199999999</v>
          </cell>
        </row>
        <row r="63">
          <cell r="X63">
            <v>648597.6</v>
          </cell>
        </row>
        <row r="64">
          <cell r="X64">
            <v>4497486.61</v>
          </cell>
        </row>
        <row r="65">
          <cell r="X65">
            <v>4497486.61</v>
          </cell>
        </row>
        <row r="70">
          <cell r="X70">
            <v>4619714.708000001</v>
          </cell>
        </row>
        <row r="71">
          <cell r="X71">
            <v>-168941.97199999972</v>
          </cell>
        </row>
        <row r="72">
          <cell r="X72">
            <v>6342.28</v>
          </cell>
        </row>
        <row r="73">
          <cell r="X73">
            <v>471774.513</v>
          </cell>
        </row>
        <row r="74">
          <cell r="X74">
            <v>4754826.090179745</v>
          </cell>
        </row>
        <row r="75">
          <cell r="X75">
            <v>648597.6</v>
          </cell>
        </row>
        <row r="76">
          <cell r="X76">
            <v>1215739.5899999996</v>
          </cell>
        </row>
        <row r="77">
          <cell r="X77">
            <v>696288.6</v>
          </cell>
        </row>
        <row r="78">
          <cell r="X78">
            <v>67403.28</v>
          </cell>
        </row>
        <row r="79">
          <cell r="X79">
            <v>365631</v>
          </cell>
        </row>
        <row r="80">
          <cell r="X80">
            <v>146888.28</v>
          </cell>
        </row>
        <row r="81">
          <cell r="X81">
            <v>598998.96</v>
          </cell>
        </row>
        <row r="82">
          <cell r="X82">
            <v>7630.5599999999995</v>
          </cell>
        </row>
        <row r="83">
          <cell r="X83">
            <v>62316.24</v>
          </cell>
        </row>
        <row r="84">
          <cell r="X84">
            <v>19712.28</v>
          </cell>
        </row>
        <row r="85">
          <cell r="X85">
            <v>5087.04</v>
          </cell>
        </row>
        <row r="86">
          <cell r="X86">
            <v>194579.28</v>
          </cell>
        </row>
        <row r="87">
          <cell r="X87">
            <v>202845.72</v>
          </cell>
        </row>
        <row r="88">
          <cell r="X88">
            <v>7038.189076207138</v>
          </cell>
        </row>
        <row r="89">
          <cell r="X89">
            <v>42672.76168930017</v>
          </cell>
        </row>
        <row r="90">
          <cell r="X90">
            <v>12207.451543737347</v>
          </cell>
        </row>
        <row r="91">
          <cell r="X91">
            <v>461189.2578705021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91" t="s">
        <v>135</v>
      </c>
      <c r="B1" s="91"/>
      <c r="C1" s="91"/>
      <c r="D1" s="91"/>
    </row>
    <row r="2" s="13" customFormat="1" ht="15.75"/>
    <row r="3" spans="1:4" s="13" customFormat="1" ht="15.75">
      <c r="A3" s="92" t="s">
        <v>19</v>
      </c>
      <c r="B3" s="92"/>
      <c r="C3" s="92"/>
      <c r="D3" s="92"/>
    </row>
    <row r="4" spans="1:4" s="13" customFormat="1" ht="15.75">
      <c r="A4" s="17"/>
      <c r="B4" s="17" t="s">
        <v>305</v>
      </c>
      <c r="C4" s="17"/>
      <c r="D4" s="17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207</v>
      </c>
    </row>
    <row r="8" spans="1:4" s="6" customFormat="1" ht="18.75" customHeight="1">
      <c r="A8" s="90" t="s">
        <v>20</v>
      </c>
      <c r="B8" s="90"/>
      <c r="C8" s="90"/>
      <c r="D8" s="90"/>
    </row>
    <row r="9" spans="1:4" s="6" customFormat="1" ht="52.5" customHeight="1">
      <c r="A9" s="4" t="s">
        <v>136</v>
      </c>
      <c r="B9" s="3" t="s">
        <v>21</v>
      </c>
      <c r="C9" s="5" t="s">
        <v>5</v>
      </c>
      <c r="D9" s="5" t="s">
        <v>226</v>
      </c>
    </row>
    <row r="10" spans="1:4" s="6" customFormat="1" ht="19.5" customHeight="1">
      <c r="A10" s="4" t="s">
        <v>137</v>
      </c>
      <c r="B10" s="3" t="s">
        <v>22</v>
      </c>
      <c r="C10" s="5" t="s">
        <v>5</v>
      </c>
      <c r="D10" s="19">
        <v>41153</v>
      </c>
    </row>
    <row r="11" spans="1:4" s="6" customFormat="1" ht="20.25" customHeight="1">
      <c r="A11" s="90" t="s">
        <v>44</v>
      </c>
      <c r="B11" s="90"/>
      <c r="C11" s="90"/>
      <c r="D11" s="90"/>
    </row>
    <row r="12" spans="1:4" s="6" customFormat="1" ht="30" customHeight="1">
      <c r="A12" s="4" t="s">
        <v>138</v>
      </c>
      <c r="B12" s="7" t="s">
        <v>23</v>
      </c>
      <c r="C12" s="5" t="s">
        <v>5</v>
      </c>
      <c r="D12" s="5" t="s">
        <v>208</v>
      </c>
    </row>
    <row r="13" spans="1:4" s="6" customFormat="1" ht="30" customHeight="1">
      <c r="A13" s="90" t="s">
        <v>24</v>
      </c>
      <c r="B13" s="90"/>
      <c r="C13" s="90"/>
      <c r="D13" s="90"/>
    </row>
    <row r="14" spans="1:4" s="6" customFormat="1" ht="35.25" customHeight="1">
      <c r="A14" s="4" t="s">
        <v>139</v>
      </c>
      <c r="B14" s="7" t="s">
        <v>45</v>
      </c>
      <c r="C14" s="5" t="s">
        <v>5</v>
      </c>
      <c r="D14" s="5" t="s">
        <v>227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2004</v>
      </c>
    </row>
    <row r="16" spans="1:4" s="6" customFormat="1" ht="20.25" customHeight="1">
      <c r="A16" s="4" t="s">
        <v>141</v>
      </c>
      <c r="B16" s="3" t="s">
        <v>25</v>
      </c>
      <c r="C16" s="8" t="s">
        <v>5</v>
      </c>
      <c r="D16" s="8" t="s">
        <v>240</v>
      </c>
    </row>
    <row r="17" spans="1:4" s="6" customFormat="1" ht="19.5" customHeight="1">
      <c r="A17" s="4" t="s">
        <v>146</v>
      </c>
      <c r="B17" s="3" t="s">
        <v>26</v>
      </c>
      <c r="C17" s="8" t="s">
        <v>5</v>
      </c>
      <c r="D17" s="8" t="s">
        <v>230</v>
      </c>
    </row>
    <row r="18" spans="1:4" s="6" customFormat="1" ht="19.5" customHeight="1">
      <c r="A18" s="4" t="s">
        <v>147</v>
      </c>
      <c r="B18" s="3" t="s">
        <v>27</v>
      </c>
      <c r="C18" s="8" t="s">
        <v>5</v>
      </c>
      <c r="D18" s="20">
        <v>10</v>
      </c>
    </row>
    <row r="19" spans="1:4" s="6" customFormat="1" ht="19.5" customHeight="1">
      <c r="A19" s="4" t="s">
        <v>148</v>
      </c>
      <c r="B19" s="4" t="s">
        <v>39</v>
      </c>
      <c r="C19" s="8" t="s">
        <v>6</v>
      </c>
      <c r="D19" s="8">
        <v>10</v>
      </c>
    </row>
    <row r="20" spans="1:4" s="6" customFormat="1" ht="19.5" customHeight="1">
      <c r="A20" s="4" t="s">
        <v>149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151</v>
      </c>
      <c r="B22" s="3" t="s">
        <v>29</v>
      </c>
      <c r="C22" s="8" t="s">
        <v>6</v>
      </c>
      <c r="D22" s="8">
        <v>4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183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180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228</v>
      </c>
    </row>
    <row r="26" spans="1:4" s="6" customFormat="1" ht="19.5" customHeight="1">
      <c r="A26" s="4" t="s">
        <v>155</v>
      </c>
      <c r="B26" s="3" t="s">
        <v>30</v>
      </c>
      <c r="C26" s="5" t="s">
        <v>7</v>
      </c>
      <c r="D26" s="5">
        <v>13325</v>
      </c>
    </row>
    <row r="27" spans="1:4" s="6" customFormat="1" ht="19.5" customHeight="1">
      <c r="A27" s="4" t="s">
        <v>156</v>
      </c>
      <c r="B27" s="4" t="s">
        <v>41</v>
      </c>
      <c r="C27" s="5" t="s">
        <v>7</v>
      </c>
      <c r="D27" s="5">
        <v>10861.9</v>
      </c>
    </row>
    <row r="28" spans="1:4" s="6" customFormat="1" ht="19.5" customHeight="1">
      <c r="A28" s="4" t="s">
        <v>157</v>
      </c>
      <c r="B28" s="4" t="s">
        <v>42</v>
      </c>
      <c r="C28" s="5" t="s">
        <v>7</v>
      </c>
      <c r="D28" s="5">
        <v>2463.1</v>
      </c>
    </row>
    <row r="29" spans="1:4" s="6" customFormat="1" ht="30" customHeight="1">
      <c r="A29" s="4" t="s">
        <v>158</v>
      </c>
      <c r="B29" s="4" t="s">
        <v>43</v>
      </c>
      <c r="C29" s="5" t="s">
        <v>7</v>
      </c>
      <c r="D29" s="5">
        <v>2463.1</v>
      </c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229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120.8</v>
      </c>
    </row>
    <row r="33" spans="1:4" s="6" customFormat="1" ht="19.5" customHeight="1">
      <c r="A33" s="4" t="s">
        <v>165</v>
      </c>
      <c r="B33" s="3" t="s">
        <v>31</v>
      </c>
      <c r="C33" s="5" t="s">
        <v>5</v>
      </c>
      <c r="D33" s="5" t="s">
        <v>231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1.75" customHeight="1">
      <c r="A36" s="4" t="s">
        <v>171</v>
      </c>
      <c r="B36" s="3" t="s">
        <v>168</v>
      </c>
      <c r="C36" s="5" t="s">
        <v>5</v>
      </c>
      <c r="D36" s="8" t="s">
        <v>241</v>
      </c>
    </row>
    <row r="37" spans="1:4" s="6" customFormat="1" ht="19.5" customHeight="1">
      <c r="A37" s="4" t="s">
        <v>172</v>
      </c>
      <c r="B37" s="3" t="s">
        <v>32</v>
      </c>
      <c r="C37" s="5" t="s">
        <v>5</v>
      </c>
      <c r="D37" s="5"/>
    </row>
    <row r="38" spans="1:4" s="6" customFormat="1" ht="20.25" customHeight="1">
      <c r="A38" s="90" t="s">
        <v>35</v>
      </c>
      <c r="B38" s="90"/>
      <c r="C38" s="90"/>
      <c r="D38" s="90"/>
    </row>
    <row r="39" spans="1:4" s="6" customFormat="1" ht="48.75" customHeight="1">
      <c r="A39" s="4" t="s">
        <v>173</v>
      </c>
      <c r="B39" s="3" t="s">
        <v>36</v>
      </c>
      <c r="C39" s="12" t="s">
        <v>5</v>
      </c>
      <c r="D39" s="8" t="s">
        <v>224</v>
      </c>
    </row>
    <row r="40" spans="1:4" s="6" customFormat="1" ht="19.5" customHeight="1">
      <c r="A40" s="4" t="s">
        <v>174</v>
      </c>
      <c r="B40" s="3" t="s">
        <v>37</v>
      </c>
      <c r="C40" s="12" t="s">
        <v>5</v>
      </c>
      <c r="D40" s="11" t="s">
        <v>209</v>
      </c>
    </row>
    <row r="41" spans="1:4" s="6" customFormat="1" ht="19.5" customHeight="1">
      <c r="A41" s="4" t="s">
        <v>175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5"/>
  <sheetViews>
    <sheetView tabSelected="1" zoomScalePageLayoutView="0" workbookViewId="0" topLeftCell="A40">
      <selection activeCell="F12" sqref="F12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73" bestFit="1" customWidth="1"/>
    <col min="5" max="5" width="9.140625" style="22" customWidth="1"/>
    <col min="6" max="16384" width="9.140625" style="1" customWidth="1"/>
  </cols>
  <sheetData>
    <row r="1" spans="1:4" ht="15.75">
      <c r="A1" s="91" t="s">
        <v>188</v>
      </c>
      <c r="B1" s="91"/>
      <c r="C1" s="91"/>
      <c r="D1" s="91"/>
    </row>
    <row r="2" spans="2:4" ht="15.75">
      <c r="B2" s="108" t="s">
        <v>305</v>
      </c>
      <c r="C2" s="108"/>
      <c r="D2" s="108"/>
    </row>
    <row r="3" spans="1:4" ht="31.5">
      <c r="A3" s="38" t="s">
        <v>0</v>
      </c>
      <c r="B3" s="39" t="s">
        <v>1</v>
      </c>
      <c r="C3" s="40" t="s">
        <v>2</v>
      </c>
      <c r="D3" s="41" t="s">
        <v>3</v>
      </c>
    </row>
    <row r="4" spans="1:249" ht="15.75">
      <c r="A4" s="38">
        <v>1</v>
      </c>
      <c r="B4" s="39" t="s">
        <v>4</v>
      </c>
      <c r="C4" s="38" t="s">
        <v>5</v>
      </c>
      <c r="D4" s="43" t="s">
        <v>355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38">
        <v>2</v>
      </c>
      <c r="B5" s="39" t="s">
        <v>116</v>
      </c>
      <c r="C5" s="38" t="s">
        <v>5</v>
      </c>
      <c r="D5" s="43" t="s">
        <v>356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38">
        <v>3</v>
      </c>
      <c r="B6" s="39" t="s">
        <v>117</v>
      </c>
      <c r="C6" s="38" t="s">
        <v>5</v>
      </c>
      <c r="D6" s="43" t="s">
        <v>357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38">
        <v>4</v>
      </c>
      <c r="B7" s="102" t="s">
        <v>348</v>
      </c>
      <c r="C7" s="103"/>
      <c r="D7" s="10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38">
        <v>5</v>
      </c>
      <c r="B8" s="39" t="s">
        <v>118</v>
      </c>
      <c r="C8" s="38" t="s">
        <v>18</v>
      </c>
      <c r="D8" s="44">
        <f>'[3]трансп'!X57</f>
        <v>122228.098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38">
        <v>6</v>
      </c>
      <c r="B9" s="45" t="s">
        <v>128</v>
      </c>
      <c r="C9" s="38" t="s">
        <v>18</v>
      </c>
      <c r="D9" s="44">
        <f>'[3]трансп'!X58</f>
        <v>1103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38">
        <v>7</v>
      </c>
      <c r="B10" s="45" t="s">
        <v>129</v>
      </c>
      <c r="C10" s="38" t="s">
        <v>18</v>
      </c>
      <c r="D10" s="44">
        <f>'[3]трансп'!X59</f>
        <v>978380.28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47.25">
      <c r="A11" s="38">
        <v>8</v>
      </c>
      <c r="B11" s="46" t="s">
        <v>293</v>
      </c>
      <c r="C11" s="38" t="s">
        <v>18</v>
      </c>
      <c r="D11" s="44">
        <f>'[3]трансп'!X60</f>
        <v>4460228.59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38">
        <v>9</v>
      </c>
      <c r="B12" s="47" t="s">
        <v>294</v>
      </c>
      <c r="C12" s="38" t="s">
        <v>18</v>
      </c>
      <c r="D12" s="44">
        <f>'[3]трансп'!X61</f>
        <v>2887061.4699999997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38">
        <v>10</v>
      </c>
      <c r="B13" s="45" t="s">
        <v>130</v>
      </c>
      <c r="C13" s="38" t="s">
        <v>18</v>
      </c>
      <c r="D13" s="44">
        <f>'[3]трансп'!X62</f>
        <v>924569.5199999999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38">
        <v>11</v>
      </c>
      <c r="B14" s="45" t="s">
        <v>131</v>
      </c>
      <c r="C14" s="38" t="s">
        <v>18</v>
      </c>
      <c r="D14" s="44">
        <f>'[3]трансп'!X63</f>
        <v>648597.6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38">
        <v>12</v>
      </c>
      <c r="B15" s="39" t="s">
        <v>119</v>
      </c>
      <c r="C15" s="38" t="s">
        <v>18</v>
      </c>
      <c r="D15" s="44">
        <f>'[3]трансп'!X64</f>
        <v>4497486.61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38">
        <v>13</v>
      </c>
      <c r="B16" s="45" t="s">
        <v>190</v>
      </c>
      <c r="C16" s="38" t="s">
        <v>18</v>
      </c>
      <c r="D16" s="44">
        <f>'[3]трансп'!X65</f>
        <v>4497486.61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38">
        <v>14</v>
      </c>
      <c r="B17" s="45" t="s">
        <v>191</v>
      </c>
      <c r="C17" s="38" t="s">
        <v>18</v>
      </c>
      <c r="D17" s="44">
        <f>'[3]трансп'!X66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38">
        <v>15</v>
      </c>
      <c r="B18" s="45" t="s">
        <v>132</v>
      </c>
      <c r="C18" s="38" t="s">
        <v>18</v>
      </c>
      <c r="D18" s="44">
        <f>'[3]трансп'!X67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38">
        <v>16</v>
      </c>
      <c r="B19" s="45" t="s">
        <v>133</v>
      </c>
      <c r="C19" s="38" t="s">
        <v>18</v>
      </c>
      <c r="D19" s="44">
        <f>'[3]трансп'!X68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38">
        <v>17</v>
      </c>
      <c r="B20" s="45" t="s">
        <v>134</v>
      </c>
      <c r="C20" s="38" t="s">
        <v>18</v>
      </c>
      <c r="D20" s="44">
        <f>'[3]трансп'!X69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38">
        <v>18</v>
      </c>
      <c r="B21" s="39" t="s">
        <v>120</v>
      </c>
      <c r="C21" s="38" t="s">
        <v>18</v>
      </c>
      <c r="D21" s="44">
        <f>'[3]трансп'!X70</f>
        <v>4619714.708000001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38">
        <v>19</v>
      </c>
      <c r="B22" s="45" t="s">
        <v>121</v>
      </c>
      <c r="C22" s="38" t="s">
        <v>18</v>
      </c>
      <c r="D22" s="44">
        <f>'[3]трансп'!X71</f>
        <v>-168941.97199999972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38">
        <v>20</v>
      </c>
      <c r="B23" s="45" t="s">
        <v>126</v>
      </c>
      <c r="C23" s="38" t="s">
        <v>18</v>
      </c>
      <c r="D23" s="44">
        <f>'[3]трансп'!X72</f>
        <v>6342.28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38">
        <v>21</v>
      </c>
      <c r="B24" s="45" t="s">
        <v>127</v>
      </c>
      <c r="C24" s="38" t="s">
        <v>18</v>
      </c>
      <c r="D24" s="44">
        <f>'[3]трансп'!X73</f>
        <v>471774.513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38">
        <v>22</v>
      </c>
      <c r="B25" s="86" t="s">
        <v>295</v>
      </c>
      <c r="C25" s="38" t="s">
        <v>18</v>
      </c>
      <c r="D25" s="44">
        <f>'[3]трансп'!X74</f>
        <v>4754826.090179745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38">
        <v>23</v>
      </c>
      <c r="B26" s="48" t="s">
        <v>256</v>
      </c>
      <c r="C26" s="38" t="s">
        <v>18</v>
      </c>
      <c r="D26" s="44">
        <f>'[3]трансп'!X75</f>
        <v>648597.6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38">
        <v>24</v>
      </c>
      <c r="B27" s="48" t="s">
        <v>259</v>
      </c>
      <c r="C27" s="38" t="s">
        <v>18</v>
      </c>
      <c r="D27" s="44">
        <f>'[3]трансп'!X76</f>
        <v>1215739.5899999996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38">
        <v>25</v>
      </c>
      <c r="B28" s="48" t="s">
        <v>262</v>
      </c>
      <c r="C28" s="38" t="s">
        <v>18</v>
      </c>
      <c r="D28" s="44">
        <f>'[3]трансп'!X77</f>
        <v>696288.6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38">
        <v>26</v>
      </c>
      <c r="B29" s="48" t="s">
        <v>263</v>
      </c>
      <c r="C29" s="38" t="s">
        <v>18</v>
      </c>
      <c r="D29" s="44">
        <f>'[3]трансп'!X78</f>
        <v>67403.28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38">
        <v>27</v>
      </c>
      <c r="B30" s="48" t="s">
        <v>264</v>
      </c>
      <c r="C30" s="38" t="s">
        <v>18</v>
      </c>
      <c r="D30" s="44">
        <f>'[3]трансп'!X79</f>
        <v>365631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38">
        <v>28</v>
      </c>
      <c r="B31" s="48" t="s">
        <v>266</v>
      </c>
      <c r="C31" s="38" t="s">
        <v>18</v>
      </c>
      <c r="D31" s="44">
        <f>'[3]трансп'!X80</f>
        <v>146888.28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38">
        <v>29</v>
      </c>
      <c r="B32" s="48" t="s">
        <v>267</v>
      </c>
      <c r="C32" s="38" t="s">
        <v>18</v>
      </c>
      <c r="D32" s="44">
        <f>'[3]трансп'!X81</f>
        <v>598998.96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38">
        <v>30</v>
      </c>
      <c r="B33" s="48" t="s">
        <v>268</v>
      </c>
      <c r="C33" s="38" t="s">
        <v>18</v>
      </c>
      <c r="D33" s="44">
        <f>'[3]трансп'!X82</f>
        <v>7630.5599999999995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38">
        <v>31</v>
      </c>
      <c r="B34" s="48" t="s">
        <v>276</v>
      </c>
      <c r="C34" s="38" t="s">
        <v>18</v>
      </c>
      <c r="D34" s="44">
        <f>'[3]трансп'!X83</f>
        <v>62316.24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38">
        <v>32</v>
      </c>
      <c r="B35" s="48" t="s">
        <v>270</v>
      </c>
      <c r="C35" s="38" t="s">
        <v>18</v>
      </c>
      <c r="D35" s="44">
        <f>'[3]трансп'!X84</f>
        <v>19712.28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38">
        <v>33</v>
      </c>
      <c r="B36" s="48" t="s">
        <v>272</v>
      </c>
      <c r="C36" s="38" t="s">
        <v>18</v>
      </c>
      <c r="D36" s="44">
        <f>'[3]трансп'!X85</f>
        <v>5087.04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38">
        <v>34</v>
      </c>
      <c r="B37" s="48" t="s">
        <v>353</v>
      </c>
      <c r="C37" s="38" t="s">
        <v>18</v>
      </c>
      <c r="D37" s="44">
        <f>'[3]трансп'!X86</f>
        <v>194579.28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38">
        <v>35</v>
      </c>
      <c r="B38" s="48" t="s">
        <v>325</v>
      </c>
      <c r="C38" s="38" t="s">
        <v>18</v>
      </c>
      <c r="D38" s="44">
        <f>'[3]трансп'!X87</f>
        <v>202845.72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38">
        <v>36</v>
      </c>
      <c r="B39" s="48" t="s">
        <v>296</v>
      </c>
      <c r="C39" s="38" t="s">
        <v>18</v>
      </c>
      <c r="D39" s="44">
        <f>'[3]трансп'!X88</f>
        <v>7038.189076207138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38">
        <v>37</v>
      </c>
      <c r="B40" s="48" t="s">
        <v>297</v>
      </c>
      <c r="C40" s="38" t="s">
        <v>18</v>
      </c>
      <c r="D40" s="44">
        <f>'[3]трансп'!X89</f>
        <v>42672.76168930017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38">
        <v>38</v>
      </c>
      <c r="B41" s="48" t="s">
        <v>358</v>
      </c>
      <c r="C41" s="38" t="s">
        <v>18</v>
      </c>
      <c r="D41" s="44">
        <f>'[3]трансп'!X90</f>
        <v>12207.451543737347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38">
        <v>39</v>
      </c>
      <c r="B42" s="48" t="s">
        <v>298</v>
      </c>
      <c r="C42" s="38" t="s">
        <v>18</v>
      </c>
      <c r="D42" s="44">
        <f>'[3]трансп'!X91</f>
        <v>461189.2578705021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1:5" s="6" customFormat="1" ht="19.5" customHeight="1">
      <c r="A43" s="38">
        <v>40</v>
      </c>
      <c r="B43" s="48"/>
      <c r="C43" s="38"/>
      <c r="D43" s="44"/>
      <c r="E43" s="22"/>
    </row>
    <row r="44" spans="2:4" ht="15.75">
      <c r="B44" s="109"/>
      <c r="C44" s="109"/>
      <c r="D44" s="109"/>
    </row>
    <row r="45" spans="2:5" ht="15.75">
      <c r="B45" s="15" t="s">
        <v>359</v>
      </c>
      <c r="E45" s="1"/>
    </row>
  </sheetData>
  <sheetProtection/>
  <mergeCells count="4">
    <mergeCell ref="B44:D44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4" t="s">
        <v>88</v>
      </c>
      <c r="B1" s="94"/>
      <c r="C1" s="94"/>
      <c r="D1" s="94"/>
    </row>
    <row r="2" spans="1:4" s="14" customFormat="1" ht="23.25" customHeight="1">
      <c r="A2" s="18"/>
      <c r="B2" s="17" t="s">
        <v>305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210</v>
      </c>
    </row>
    <row r="6" spans="1:4" s="6" customFormat="1" ht="19.5" customHeight="1">
      <c r="A6" s="90" t="s">
        <v>46</v>
      </c>
      <c r="B6" s="90"/>
      <c r="C6" s="90"/>
      <c r="D6" s="90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211</v>
      </c>
    </row>
    <row r="8" spans="1:4" s="6" customFormat="1" ht="19.5" customHeight="1">
      <c r="A8" s="90" t="s">
        <v>176</v>
      </c>
      <c r="B8" s="90"/>
      <c r="C8" s="90"/>
      <c r="D8" s="90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211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212</v>
      </c>
    </row>
    <row r="11" spans="1:4" s="6" customFormat="1" ht="19.5" customHeight="1">
      <c r="A11" s="90" t="s">
        <v>89</v>
      </c>
      <c r="B11" s="90"/>
      <c r="C11" s="90"/>
      <c r="D11" s="90"/>
    </row>
    <row r="12" spans="1:4" s="6" customFormat="1" ht="33" customHeight="1">
      <c r="A12" s="4" t="s">
        <v>139</v>
      </c>
      <c r="B12" s="3" t="s">
        <v>48</v>
      </c>
      <c r="C12" s="5" t="s">
        <v>5</v>
      </c>
      <c r="D12" s="5" t="s">
        <v>222</v>
      </c>
    </row>
    <row r="13" spans="1:4" s="6" customFormat="1" ht="19.5" customHeight="1">
      <c r="A13" s="93" t="s">
        <v>49</v>
      </c>
      <c r="B13" s="93"/>
      <c r="C13" s="93"/>
      <c r="D13" s="93"/>
    </row>
    <row r="14" spans="1:4" s="6" customFormat="1" ht="19.5" customHeight="1">
      <c r="A14" s="4" t="s">
        <v>140</v>
      </c>
      <c r="B14" s="3" t="s">
        <v>50</v>
      </c>
      <c r="C14" s="5" t="s">
        <v>5</v>
      </c>
      <c r="D14" s="5" t="s">
        <v>213</v>
      </c>
    </row>
    <row r="15" spans="1:4" s="6" customFormat="1" ht="19.5" customHeight="1">
      <c r="A15" s="4" t="s">
        <v>141</v>
      </c>
      <c r="B15" s="3" t="s">
        <v>51</v>
      </c>
      <c r="C15" s="5" t="s">
        <v>5</v>
      </c>
      <c r="D15" s="8" t="s">
        <v>214</v>
      </c>
    </row>
    <row r="16" spans="1:4" s="6" customFormat="1" ht="19.5" customHeight="1">
      <c r="A16" s="93" t="s">
        <v>52</v>
      </c>
      <c r="B16" s="93"/>
      <c r="C16" s="93"/>
      <c r="D16" s="93"/>
    </row>
    <row r="17" spans="1:4" s="6" customFormat="1" ht="19.5" customHeight="1">
      <c r="A17" s="4" t="s">
        <v>146</v>
      </c>
      <c r="B17" s="3" t="s">
        <v>53</v>
      </c>
      <c r="C17" s="5" t="s">
        <v>7</v>
      </c>
      <c r="D17" s="5">
        <v>1761.9</v>
      </c>
    </row>
    <row r="18" spans="1:4" s="6" customFormat="1" ht="19.5" customHeight="1">
      <c r="A18" s="90" t="s">
        <v>54</v>
      </c>
      <c r="B18" s="90"/>
      <c r="C18" s="90"/>
      <c r="D18" s="90"/>
    </row>
    <row r="19" spans="1:4" s="6" customFormat="1" ht="35.25" customHeight="1">
      <c r="A19" s="4" t="s">
        <v>147</v>
      </c>
      <c r="B19" s="3" t="s">
        <v>55</v>
      </c>
      <c r="C19" s="5" t="s">
        <v>5</v>
      </c>
      <c r="D19" s="5" t="s">
        <v>232</v>
      </c>
    </row>
    <row r="20" spans="1:4" s="6" customFormat="1" ht="19.5" customHeight="1">
      <c r="A20" s="4" t="s">
        <v>148</v>
      </c>
      <c r="B20" s="3" t="s">
        <v>56</v>
      </c>
      <c r="C20" s="8" t="s">
        <v>6</v>
      </c>
      <c r="D20" s="5">
        <v>4</v>
      </c>
    </row>
    <row r="21" spans="1:4" s="6" customFormat="1" ht="19.5" customHeight="1">
      <c r="A21" s="90" t="s">
        <v>90</v>
      </c>
      <c r="B21" s="90"/>
      <c r="C21" s="90"/>
      <c r="D21" s="90"/>
    </row>
    <row r="22" spans="1:4" s="6" customFormat="1" ht="19.5" customHeight="1">
      <c r="A22" s="4" t="s">
        <v>149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58</v>
      </c>
      <c r="C23" s="5" t="s">
        <v>5</v>
      </c>
      <c r="D23" s="8" t="s">
        <v>215</v>
      </c>
    </row>
    <row r="24" spans="1:4" s="6" customFormat="1" ht="19.5" customHeight="1">
      <c r="A24" s="4" t="s">
        <v>151</v>
      </c>
      <c r="B24" s="7" t="s">
        <v>59</v>
      </c>
      <c r="C24" s="5" t="s">
        <v>5</v>
      </c>
      <c r="D24" s="5">
        <v>2005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215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2005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215</v>
      </c>
    </row>
    <row r="30" spans="1:4" s="6" customFormat="1" ht="19.5" customHeight="1">
      <c r="A30" s="4"/>
      <c r="B30" s="7" t="s">
        <v>59</v>
      </c>
      <c r="C30" s="5"/>
      <c r="D30" s="5">
        <v>2005</v>
      </c>
    </row>
    <row r="31" spans="1:4" s="6" customFormat="1" ht="19.5" customHeight="1">
      <c r="A31" s="4"/>
      <c r="B31" s="7" t="s">
        <v>57</v>
      </c>
      <c r="C31" s="5"/>
      <c r="D31" s="5">
        <v>4</v>
      </c>
    </row>
    <row r="32" spans="1:4" s="6" customFormat="1" ht="19.5" customHeight="1">
      <c r="A32" s="4"/>
      <c r="B32" s="3" t="s">
        <v>58</v>
      </c>
      <c r="C32" s="5"/>
      <c r="D32" s="8" t="s">
        <v>215</v>
      </c>
    </row>
    <row r="33" spans="1:4" s="6" customFormat="1" ht="19.5" customHeight="1">
      <c r="A33" s="4"/>
      <c r="B33" s="7" t="s">
        <v>59</v>
      </c>
      <c r="C33" s="5"/>
      <c r="D33" s="5">
        <v>2005</v>
      </c>
    </row>
    <row r="34" spans="1:4" s="6" customFormat="1" ht="19.5" customHeight="1">
      <c r="A34" s="93" t="s">
        <v>60</v>
      </c>
      <c r="B34" s="93"/>
      <c r="C34" s="93"/>
      <c r="D34" s="93"/>
    </row>
    <row r="35" spans="1:4" s="6" customFormat="1" ht="34.5" customHeight="1">
      <c r="A35" s="4" t="s">
        <v>152</v>
      </c>
      <c r="B35" s="7" t="s">
        <v>61</v>
      </c>
      <c r="C35" s="5" t="s">
        <v>5</v>
      </c>
      <c r="D35" s="10" t="s">
        <v>223</v>
      </c>
    </row>
    <row r="36" spans="1:4" s="6" customFormat="1" ht="19.5" customHeight="1">
      <c r="A36" s="4" t="s">
        <v>153</v>
      </c>
      <c r="B36" s="7" t="s">
        <v>62</v>
      </c>
      <c r="C36" s="5" t="s">
        <v>5</v>
      </c>
      <c r="D36" s="5" t="s">
        <v>216</v>
      </c>
    </row>
    <row r="37" spans="1:4" s="6" customFormat="1" ht="19.5" customHeight="1">
      <c r="A37" s="4" t="s">
        <v>154</v>
      </c>
      <c r="B37" s="3" t="s">
        <v>63</v>
      </c>
      <c r="C37" s="5" t="s">
        <v>5</v>
      </c>
      <c r="D37" s="8" t="s">
        <v>218</v>
      </c>
    </row>
    <row r="38" spans="1:4" s="6" customFormat="1" ht="19.5" customHeight="1">
      <c r="A38" s="4" t="s">
        <v>155</v>
      </c>
      <c r="B38" s="3" t="s">
        <v>64</v>
      </c>
      <c r="C38" s="5" t="s">
        <v>5</v>
      </c>
      <c r="D38" s="8" t="s">
        <v>217</v>
      </c>
    </row>
    <row r="39" spans="1:4" s="6" customFormat="1" ht="19.5" customHeight="1">
      <c r="A39" s="4" t="s">
        <v>156</v>
      </c>
      <c r="B39" s="3" t="s">
        <v>65</v>
      </c>
      <c r="C39" s="5" t="s">
        <v>5</v>
      </c>
      <c r="D39" s="19">
        <v>38076</v>
      </c>
    </row>
    <row r="40" spans="1:4" s="6" customFormat="1" ht="19.5" customHeight="1">
      <c r="A40" s="4" t="s">
        <v>157</v>
      </c>
      <c r="B40" s="3" t="s">
        <v>66</v>
      </c>
      <c r="C40" s="5" t="s">
        <v>5</v>
      </c>
      <c r="D40" s="19">
        <v>44286</v>
      </c>
    </row>
    <row r="41" spans="1:4" s="6" customFormat="1" ht="35.25" customHeight="1">
      <c r="A41" s="4"/>
      <c r="B41" s="7" t="s">
        <v>61</v>
      </c>
      <c r="C41" s="5" t="s">
        <v>5</v>
      </c>
      <c r="D41" s="10" t="s">
        <v>233</v>
      </c>
    </row>
    <row r="42" spans="1:4" s="6" customFormat="1" ht="19.5" customHeight="1">
      <c r="A42" s="4"/>
      <c r="B42" s="7" t="s">
        <v>62</v>
      </c>
      <c r="C42" s="5" t="s">
        <v>5</v>
      </c>
      <c r="D42" s="5" t="s">
        <v>216</v>
      </c>
    </row>
    <row r="43" spans="1:4" s="6" customFormat="1" ht="19.5" customHeight="1">
      <c r="A43" s="4"/>
      <c r="B43" s="3" t="s">
        <v>63</v>
      </c>
      <c r="C43" s="5" t="s">
        <v>5</v>
      </c>
      <c r="D43" s="8" t="s">
        <v>219</v>
      </c>
    </row>
    <row r="44" spans="1:4" s="6" customFormat="1" ht="19.5" customHeight="1">
      <c r="A44" s="4"/>
      <c r="B44" s="3" t="s">
        <v>64</v>
      </c>
      <c r="C44" s="5" t="s">
        <v>5</v>
      </c>
      <c r="D44" s="8" t="s">
        <v>217</v>
      </c>
    </row>
    <row r="45" spans="1:4" s="6" customFormat="1" ht="19.5" customHeight="1">
      <c r="A45" s="4"/>
      <c r="B45" s="3" t="s">
        <v>65</v>
      </c>
      <c r="C45" s="5" t="s">
        <v>5</v>
      </c>
      <c r="D45" s="19">
        <v>38183</v>
      </c>
    </row>
    <row r="46" spans="1:4" s="6" customFormat="1" ht="19.5" customHeight="1">
      <c r="A46" s="4"/>
      <c r="B46" s="3" t="s">
        <v>66</v>
      </c>
      <c r="C46" s="5" t="s">
        <v>5</v>
      </c>
      <c r="D46" s="19">
        <v>43663</v>
      </c>
    </row>
    <row r="47" spans="1:4" s="6" customFormat="1" ht="19.5" customHeight="1">
      <c r="A47" s="4"/>
      <c r="B47" s="7" t="s">
        <v>61</v>
      </c>
      <c r="C47" s="5"/>
      <c r="D47" s="21" t="s">
        <v>234</v>
      </c>
    </row>
    <row r="48" spans="1:4" s="6" customFormat="1" ht="19.5" customHeight="1">
      <c r="A48" s="4"/>
      <c r="B48" s="7" t="s">
        <v>62</v>
      </c>
      <c r="C48" s="5"/>
      <c r="D48" s="5" t="s">
        <v>216</v>
      </c>
    </row>
    <row r="49" spans="1:4" s="6" customFormat="1" ht="19.5" customHeight="1">
      <c r="A49" s="4"/>
      <c r="B49" s="3" t="s">
        <v>63</v>
      </c>
      <c r="C49" s="5"/>
      <c r="D49" s="8" t="s">
        <v>219</v>
      </c>
    </row>
    <row r="50" spans="1:4" s="6" customFormat="1" ht="19.5" customHeight="1">
      <c r="A50" s="4"/>
      <c r="B50" s="3" t="s">
        <v>64</v>
      </c>
      <c r="C50" s="5"/>
      <c r="D50" s="8" t="s">
        <v>217</v>
      </c>
    </row>
    <row r="51" spans="1:4" s="6" customFormat="1" ht="19.5" customHeight="1">
      <c r="A51" s="4"/>
      <c r="B51" s="3" t="s">
        <v>65</v>
      </c>
      <c r="C51" s="5"/>
      <c r="D51" s="19">
        <v>38183</v>
      </c>
    </row>
    <row r="52" spans="1:4" s="6" customFormat="1" ht="19.5" customHeight="1">
      <c r="A52" s="4"/>
      <c r="B52" s="3" t="s">
        <v>66</v>
      </c>
      <c r="C52" s="5"/>
      <c r="D52" s="19">
        <v>43663</v>
      </c>
    </row>
    <row r="53" spans="1:4" s="6" customFormat="1" ht="19.5" customHeight="1">
      <c r="A53" s="4"/>
      <c r="B53" s="7" t="s">
        <v>61</v>
      </c>
      <c r="C53" s="5"/>
      <c r="D53" s="21" t="s">
        <v>235</v>
      </c>
    </row>
    <row r="54" spans="1:4" s="6" customFormat="1" ht="19.5" customHeight="1">
      <c r="A54" s="4"/>
      <c r="B54" s="7" t="s">
        <v>62</v>
      </c>
      <c r="C54" s="5"/>
      <c r="D54" s="19" t="s">
        <v>216</v>
      </c>
    </row>
    <row r="55" spans="1:4" s="6" customFormat="1" ht="19.5" customHeight="1">
      <c r="A55" s="4"/>
      <c r="B55" s="3" t="s">
        <v>63</v>
      </c>
      <c r="C55" s="5"/>
      <c r="D55" s="8" t="s">
        <v>242</v>
      </c>
    </row>
    <row r="56" spans="1:4" s="6" customFormat="1" ht="19.5" customHeight="1">
      <c r="A56" s="4"/>
      <c r="B56" s="3" t="s">
        <v>64</v>
      </c>
      <c r="C56" s="5"/>
      <c r="D56" s="19" t="s">
        <v>236</v>
      </c>
    </row>
    <row r="57" spans="1:4" s="6" customFormat="1" ht="19.5" customHeight="1">
      <c r="A57" s="4"/>
      <c r="B57" s="3" t="s">
        <v>65</v>
      </c>
      <c r="C57" s="5"/>
      <c r="D57" s="19">
        <v>40109</v>
      </c>
    </row>
    <row r="58" spans="1:4" s="6" customFormat="1" ht="19.5" customHeight="1">
      <c r="A58" s="4"/>
      <c r="B58" s="3" t="s">
        <v>66</v>
      </c>
      <c r="C58" s="5"/>
      <c r="D58" s="19">
        <v>43768</v>
      </c>
    </row>
    <row r="59" spans="1:4" s="6" customFormat="1" ht="19.5" customHeight="1">
      <c r="A59" s="4"/>
      <c r="B59" s="7" t="s">
        <v>61</v>
      </c>
      <c r="C59" s="5"/>
      <c r="D59" s="21" t="s">
        <v>237</v>
      </c>
    </row>
    <row r="60" spans="1:4" s="6" customFormat="1" ht="19.5" customHeight="1">
      <c r="A60" s="4"/>
      <c r="B60" s="7" t="s">
        <v>62</v>
      </c>
      <c r="C60" s="5"/>
      <c r="D60" s="19" t="s">
        <v>209</v>
      </c>
    </row>
    <row r="61" spans="1:4" s="6" customFormat="1" ht="19.5" customHeight="1">
      <c r="A61" s="4"/>
      <c r="B61" s="3" t="s">
        <v>63</v>
      </c>
      <c r="C61" s="5"/>
      <c r="D61" s="19"/>
    </row>
    <row r="62" spans="1:4" s="6" customFormat="1" ht="19.5" customHeight="1">
      <c r="A62" s="4"/>
      <c r="B62" s="3" t="s">
        <v>64</v>
      </c>
      <c r="C62" s="5"/>
      <c r="D62" s="19"/>
    </row>
    <row r="63" spans="1:4" s="6" customFormat="1" ht="19.5" customHeight="1">
      <c r="A63" s="4"/>
      <c r="B63" s="3" t="s">
        <v>65</v>
      </c>
      <c r="C63" s="5"/>
      <c r="D63" s="19"/>
    </row>
    <row r="64" spans="1:4" s="6" customFormat="1" ht="19.5" customHeight="1">
      <c r="A64" s="4"/>
      <c r="B64" s="3" t="s">
        <v>66</v>
      </c>
      <c r="C64" s="5"/>
      <c r="D64" s="19"/>
    </row>
    <row r="65" spans="1:4" s="6" customFormat="1" ht="19.5" customHeight="1">
      <c r="A65" s="93" t="s">
        <v>67</v>
      </c>
      <c r="B65" s="93"/>
      <c r="C65" s="93"/>
      <c r="D65" s="93"/>
    </row>
    <row r="66" spans="1:4" s="6" customFormat="1" ht="19.5" customHeight="1">
      <c r="A66" s="4" t="s">
        <v>158</v>
      </c>
      <c r="B66" s="7" t="s">
        <v>68</v>
      </c>
      <c r="C66" s="5" t="s">
        <v>5</v>
      </c>
      <c r="D66" s="5" t="s">
        <v>238</v>
      </c>
    </row>
    <row r="67" spans="1:4" s="6" customFormat="1" ht="19.5" customHeight="1">
      <c r="A67" s="4" t="s">
        <v>162</v>
      </c>
      <c r="B67" s="7" t="s">
        <v>69</v>
      </c>
      <c r="C67" s="8" t="s">
        <v>6</v>
      </c>
      <c r="D67" s="5">
        <v>1</v>
      </c>
    </row>
    <row r="68" spans="1:4" s="6" customFormat="1" ht="19.5" customHeight="1">
      <c r="A68" s="93" t="s">
        <v>70</v>
      </c>
      <c r="B68" s="93"/>
      <c r="C68" s="93"/>
      <c r="D68" s="93"/>
    </row>
    <row r="69" spans="1:4" s="6" customFormat="1" ht="19.5" customHeight="1">
      <c r="A69" s="4" t="s">
        <v>163</v>
      </c>
      <c r="B69" s="3" t="s">
        <v>71</v>
      </c>
      <c r="C69" s="5" t="s">
        <v>5</v>
      </c>
      <c r="D69" s="5" t="s">
        <v>238</v>
      </c>
    </row>
    <row r="70" spans="1:4" s="6" customFormat="1" ht="19.5" customHeight="1">
      <c r="A70" s="93" t="s">
        <v>72</v>
      </c>
      <c r="B70" s="93"/>
      <c r="C70" s="93"/>
      <c r="D70" s="93"/>
    </row>
    <row r="71" spans="1:4" s="6" customFormat="1" ht="19.5" customHeight="1">
      <c r="A71" s="4" t="s">
        <v>164</v>
      </c>
      <c r="B71" s="7" t="s">
        <v>73</v>
      </c>
      <c r="C71" s="5" t="s">
        <v>5</v>
      </c>
      <c r="D71" s="5" t="s">
        <v>238</v>
      </c>
    </row>
    <row r="72" spans="1:4" s="6" customFormat="1" ht="19.5" customHeight="1">
      <c r="A72" s="93" t="s">
        <v>74</v>
      </c>
      <c r="B72" s="93"/>
      <c r="C72" s="93"/>
      <c r="D72" s="93"/>
    </row>
    <row r="73" spans="1:4" s="6" customFormat="1" ht="19.5" customHeight="1">
      <c r="A73" s="4" t="s">
        <v>165</v>
      </c>
      <c r="B73" s="7" t="s">
        <v>75</v>
      </c>
      <c r="C73" s="5" t="s">
        <v>5</v>
      </c>
      <c r="D73" s="5" t="s">
        <v>238</v>
      </c>
    </row>
    <row r="74" spans="1:4" s="6" customFormat="1" ht="19.5" customHeight="1">
      <c r="A74" s="90" t="s">
        <v>76</v>
      </c>
      <c r="B74" s="90"/>
      <c r="C74" s="90"/>
      <c r="D74" s="90"/>
    </row>
    <row r="75" spans="1:4" s="6" customFormat="1" ht="19.5" customHeight="1">
      <c r="A75" s="4" t="s">
        <v>169</v>
      </c>
      <c r="B75" s="7" t="s">
        <v>77</v>
      </c>
      <c r="C75" s="5" t="s">
        <v>5</v>
      </c>
      <c r="D75" s="5" t="s">
        <v>238</v>
      </c>
    </row>
    <row r="76" spans="1:4" s="6" customFormat="1" ht="19.5" customHeight="1">
      <c r="A76" s="4" t="s">
        <v>170</v>
      </c>
      <c r="B76" s="7" t="s">
        <v>78</v>
      </c>
      <c r="C76" s="5" t="s">
        <v>34</v>
      </c>
      <c r="D76" s="5"/>
    </row>
    <row r="77" spans="1:4" s="6" customFormat="1" ht="19.5" customHeight="1">
      <c r="A77" s="93" t="s">
        <v>79</v>
      </c>
      <c r="B77" s="93"/>
      <c r="C77" s="93"/>
      <c r="D77" s="93"/>
    </row>
    <row r="78" spans="1:4" s="6" customFormat="1" ht="19.5" customHeight="1">
      <c r="A78" s="4" t="s">
        <v>171</v>
      </c>
      <c r="B78" s="7" t="s">
        <v>80</v>
      </c>
      <c r="C78" s="5" t="s">
        <v>5</v>
      </c>
      <c r="D78" s="5" t="s">
        <v>220</v>
      </c>
    </row>
    <row r="79" spans="1:4" s="6" customFormat="1" ht="19.5" customHeight="1">
      <c r="A79" s="93" t="s">
        <v>81</v>
      </c>
      <c r="B79" s="93"/>
      <c r="C79" s="93"/>
      <c r="D79" s="93"/>
    </row>
    <row r="80" spans="1:4" s="6" customFormat="1" ht="19.5" customHeight="1">
      <c r="A80" s="4" t="s">
        <v>172</v>
      </c>
      <c r="B80" s="3" t="s">
        <v>82</v>
      </c>
      <c r="C80" s="5" t="s">
        <v>5</v>
      </c>
      <c r="D80" s="7" t="s">
        <v>221</v>
      </c>
    </row>
    <row r="81" spans="1:4" s="6" customFormat="1" ht="19.5" customHeight="1">
      <c r="A81" s="93" t="s">
        <v>83</v>
      </c>
      <c r="B81" s="93"/>
      <c r="C81" s="93"/>
      <c r="D81" s="93"/>
    </row>
    <row r="82" spans="1:4" s="6" customFormat="1" ht="19.5" customHeight="1">
      <c r="A82" s="4" t="s">
        <v>173</v>
      </c>
      <c r="B82" s="3" t="s">
        <v>84</v>
      </c>
      <c r="C82" s="5" t="s">
        <v>5</v>
      </c>
      <c r="D82" s="7" t="s">
        <v>239</v>
      </c>
    </row>
    <row r="83" spans="1:4" s="6" customFormat="1" ht="19.5" customHeight="1">
      <c r="A83" s="93" t="s">
        <v>85</v>
      </c>
      <c r="B83" s="93"/>
      <c r="C83" s="93"/>
      <c r="D83" s="93"/>
    </row>
    <row r="84" spans="1:4" s="6" customFormat="1" ht="31.5" customHeight="1">
      <c r="A84" s="4" t="s">
        <v>174</v>
      </c>
      <c r="B84" s="3" t="s">
        <v>86</v>
      </c>
      <c r="C84" s="5" t="s">
        <v>5</v>
      </c>
      <c r="D84" s="8" t="s">
        <v>225</v>
      </c>
    </row>
    <row r="85" spans="1:4" s="6" customFormat="1" ht="19.5" customHeight="1">
      <c r="A85" s="90" t="s">
        <v>91</v>
      </c>
      <c r="B85" s="90"/>
      <c r="C85" s="90"/>
      <c r="D85" s="90"/>
    </row>
    <row r="86" spans="1:4" s="6" customFormat="1" ht="19.5" customHeight="1">
      <c r="A86" s="4" t="s">
        <v>175</v>
      </c>
      <c r="B86" s="3" t="s">
        <v>87</v>
      </c>
      <c r="C86" s="5" t="s">
        <v>5</v>
      </c>
      <c r="D86" s="8"/>
    </row>
    <row r="87" s="6" customFormat="1" ht="39.75" customHeight="1"/>
  </sheetData>
  <sheetProtection/>
  <mergeCells count="19">
    <mergeCell ref="A77:D77"/>
    <mergeCell ref="A79:D79"/>
    <mergeCell ref="A18:D18"/>
    <mergeCell ref="A8:D8"/>
    <mergeCell ref="A16:D16"/>
    <mergeCell ref="A1:D1"/>
    <mergeCell ref="A6:D6"/>
    <mergeCell ref="A11:D11"/>
    <mergeCell ref="A13:D13"/>
    <mergeCell ref="A81:D81"/>
    <mergeCell ref="A83:D83"/>
    <mergeCell ref="A85:D85"/>
    <mergeCell ref="A21:D21"/>
    <mergeCell ref="A34:D34"/>
    <mergeCell ref="A65:D65"/>
    <mergeCell ref="A68:D68"/>
    <mergeCell ref="A70:D70"/>
    <mergeCell ref="A72:D72"/>
    <mergeCell ref="A74:D7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D85" sqref="D85:E85"/>
    </sheetView>
  </sheetViews>
  <sheetFormatPr defaultColWidth="9.140625" defaultRowHeight="15"/>
  <cols>
    <col min="1" max="1" width="7.28125" style="1" bestFit="1" customWidth="1"/>
    <col min="2" max="2" width="48.140625" style="36" customWidth="1"/>
    <col min="3" max="3" width="9.00390625" style="36" bestFit="1" customWidth="1"/>
    <col min="4" max="4" width="21.140625" style="27" customWidth="1"/>
    <col min="5" max="5" width="20.57421875" style="27" customWidth="1"/>
    <col min="6" max="6" width="11.7109375" style="27" customWidth="1"/>
    <col min="7" max="7" width="36.57421875" style="37" customWidth="1"/>
    <col min="8" max="16384" width="9.140625" style="1" customWidth="1"/>
  </cols>
  <sheetData>
    <row r="1" spans="2:7" s="22" customFormat="1" ht="64.5" customHeight="1">
      <c r="B1" s="95" t="s">
        <v>282</v>
      </c>
      <c r="C1" s="95"/>
      <c r="D1" s="95"/>
      <c r="E1" s="25"/>
      <c r="F1" s="25"/>
      <c r="G1" s="26"/>
    </row>
    <row r="2" spans="2:7" s="22" customFormat="1" ht="24.75" customHeight="1">
      <c r="B2" s="17" t="s">
        <v>305</v>
      </c>
      <c r="C2" s="27"/>
      <c r="D2" s="27"/>
      <c r="E2" s="27"/>
      <c r="F2" s="27"/>
      <c r="G2" s="26"/>
    </row>
    <row r="3" spans="1:7" s="6" customFormat="1" ht="61.5" customHeight="1">
      <c r="A3" s="23" t="s">
        <v>0</v>
      </c>
      <c r="B3" s="28" t="s">
        <v>1</v>
      </c>
      <c r="C3" s="28" t="s">
        <v>2</v>
      </c>
      <c r="D3" s="28" t="s">
        <v>284</v>
      </c>
      <c r="E3" s="28" t="s">
        <v>283</v>
      </c>
      <c r="F3" s="28" t="s">
        <v>285</v>
      </c>
      <c r="G3" s="29" t="s">
        <v>286</v>
      </c>
    </row>
    <row r="4" spans="1:7" s="6" customFormat="1" ht="19.5" customHeight="1">
      <c r="A4" s="24">
        <v>1</v>
      </c>
      <c r="B4" s="30" t="s">
        <v>4</v>
      </c>
      <c r="C4" s="31" t="s">
        <v>5</v>
      </c>
      <c r="D4" s="96" t="str">
        <f>'[1]2.1'!D6</f>
        <v>27.03.2018 г.</v>
      </c>
      <c r="E4" s="97"/>
      <c r="F4" s="32"/>
      <c r="G4" s="33"/>
    </row>
    <row r="5" spans="1:7" s="6" customFormat="1" ht="19.5" customHeight="1">
      <c r="A5" s="24">
        <v>2</v>
      </c>
      <c r="B5" s="34" t="s">
        <v>92</v>
      </c>
      <c r="C5" s="31" t="s">
        <v>5</v>
      </c>
      <c r="D5" s="98" t="s">
        <v>256</v>
      </c>
      <c r="E5" s="99"/>
      <c r="F5" s="28"/>
      <c r="G5" s="33"/>
    </row>
    <row r="6" spans="1:7" s="6" customFormat="1" ht="19.5" customHeight="1">
      <c r="A6" s="24">
        <v>3</v>
      </c>
      <c r="B6" s="34" t="s">
        <v>64</v>
      </c>
      <c r="C6" s="31" t="s">
        <v>5</v>
      </c>
      <c r="D6" s="96" t="s">
        <v>287</v>
      </c>
      <c r="E6" s="97"/>
      <c r="F6" s="32"/>
      <c r="G6" s="33"/>
    </row>
    <row r="7" spans="1:7" s="6" customFormat="1" ht="19.5" customHeight="1">
      <c r="A7" s="24">
        <v>4</v>
      </c>
      <c r="B7" s="34" t="s">
        <v>93</v>
      </c>
      <c r="C7" s="31" t="s">
        <v>288</v>
      </c>
      <c r="D7" s="55">
        <v>4.26</v>
      </c>
      <c r="E7" s="55">
        <v>4.65</v>
      </c>
      <c r="F7" s="32">
        <v>1940.6</v>
      </c>
      <c r="G7" s="33">
        <f>(D7*6+E7*6)*F7</f>
        <v>103744.476</v>
      </c>
    </row>
    <row r="8" spans="1:7" s="6" customFormat="1" ht="110.25" customHeight="1">
      <c r="A8" s="24">
        <v>5</v>
      </c>
      <c r="B8" s="34" t="s">
        <v>178</v>
      </c>
      <c r="C8" s="31" t="s">
        <v>5</v>
      </c>
      <c r="D8" s="96" t="s">
        <v>289</v>
      </c>
      <c r="E8" s="97"/>
      <c r="F8" s="32"/>
      <c r="G8" s="33"/>
    </row>
    <row r="9" spans="1:7" s="6" customFormat="1" ht="19.5" customHeight="1">
      <c r="A9" s="24">
        <v>6</v>
      </c>
      <c r="B9" s="34" t="s">
        <v>179</v>
      </c>
      <c r="C9" s="31" t="s">
        <v>5</v>
      </c>
      <c r="D9" s="96" t="s">
        <v>257</v>
      </c>
      <c r="E9" s="97"/>
      <c r="F9" s="32"/>
      <c r="G9" s="33"/>
    </row>
    <row r="10" spans="1:7" s="6" customFormat="1" ht="31.5" customHeight="1">
      <c r="A10" s="24">
        <v>7</v>
      </c>
      <c r="B10" s="34" t="s">
        <v>94</v>
      </c>
      <c r="C10" s="31" t="s">
        <v>5</v>
      </c>
      <c r="D10" s="96" t="s">
        <v>258</v>
      </c>
      <c r="E10" s="97"/>
      <c r="F10" s="32"/>
      <c r="G10" s="33"/>
    </row>
    <row r="11" spans="1:7" s="6" customFormat="1" ht="15.75">
      <c r="A11" s="24">
        <v>8</v>
      </c>
      <c r="B11" s="34"/>
      <c r="C11" s="31"/>
      <c r="D11" s="55"/>
      <c r="E11" s="55"/>
      <c r="F11" s="32"/>
      <c r="G11" s="33"/>
    </row>
    <row r="12" spans="1:7" s="6" customFormat="1" ht="15.75">
      <c r="A12" s="24">
        <v>9</v>
      </c>
      <c r="B12" s="34" t="s">
        <v>92</v>
      </c>
      <c r="C12" s="31" t="s">
        <v>5</v>
      </c>
      <c r="D12" s="98" t="s">
        <v>259</v>
      </c>
      <c r="E12" s="99"/>
      <c r="F12" s="28"/>
      <c r="G12" s="33"/>
    </row>
    <row r="13" spans="1:7" s="6" customFormat="1" ht="31.5" customHeight="1">
      <c r="A13" s="24">
        <v>10</v>
      </c>
      <c r="B13" s="34" t="s">
        <v>64</v>
      </c>
      <c r="C13" s="31" t="s">
        <v>5</v>
      </c>
      <c r="D13" s="96" t="s">
        <v>287</v>
      </c>
      <c r="E13" s="97"/>
      <c r="F13" s="32"/>
      <c r="G13" s="33"/>
    </row>
    <row r="14" spans="1:7" ht="15.75">
      <c r="A14" s="24">
        <v>11</v>
      </c>
      <c r="B14" s="34" t="s">
        <v>93</v>
      </c>
      <c r="C14" s="31" t="s">
        <v>18</v>
      </c>
      <c r="D14" s="55">
        <v>6.23</v>
      </c>
      <c r="E14" s="55">
        <v>6.6</v>
      </c>
      <c r="F14" s="32">
        <v>1940.6</v>
      </c>
      <c r="G14" s="33">
        <f>(D14*6+E14*6)*F14</f>
        <v>149387.38799999998</v>
      </c>
    </row>
    <row r="15" spans="1:7" ht="112.5" customHeight="1">
      <c r="A15" s="24">
        <v>12</v>
      </c>
      <c r="B15" s="34" t="s">
        <v>178</v>
      </c>
      <c r="C15" s="31" t="s">
        <v>5</v>
      </c>
      <c r="D15" s="96" t="s">
        <v>289</v>
      </c>
      <c r="E15" s="97"/>
      <c r="F15" s="32"/>
      <c r="G15" s="35"/>
    </row>
    <row r="16" spans="1:7" ht="47.25" customHeight="1">
      <c r="A16" s="24">
        <v>13</v>
      </c>
      <c r="B16" s="34" t="s">
        <v>179</v>
      </c>
      <c r="C16" s="31" t="s">
        <v>5</v>
      </c>
      <c r="D16" s="96" t="s">
        <v>260</v>
      </c>
      <c r="E16" s="97"/>
      <c r="F16" s="32"/>
      <c r="G16" s="35"/>
    </row>
    <row r="17" spans="1:7" ht="15.75">
      <c r="A17" s="24">
        <v>14</v>
      </c>
      <c r="B17" s="34" t="s">
        <v>94</v>
      </c>
      <c r="C17" s="31" t="s">
        <v>5</v>
      </c>
      <c r="D17" s="96" t="s">
        <v>261</v>
      </c>
      <c r="E17" s="97"/>
      <c r="F17" s="32"/>
      <c r="G17" s="35"/>
    </row>
    <row r="18" spans="1:7" ht="15.75">
      <c r="A18" s="24">
        <v>15</v>
      </c>
      <c r="B18" s="34"/>
      <c r="C18" s="31"/>
      <c r="D18" s="55"/>
      <c r="E18" s="55"/>
      <c r="F18" s="32"/>
      <c r="G18" s="35"/>
    </row>
    <row r="19" spans="1:7" ht="31.5" customHeight="1">
      <c r="A19" s="24">
        <v>16</v>
      </c>
      <c r="B19" s="34" t="s">
        <v>92</v>
      </c>
      <c r="C19" s="31" t="s">
        <v>5</v>
      </c>
      <c r="D19" s="98" t="s">
        <v>262</v>
      </c>
      <c r="E19" s="99"/>
      <c r="F19" s="28"/>
      <c r="G19" s="35"/>
    </row>
    <row r="20" spans="1:7" ht="15.75">
      <c r="A20" s="24">
        <v>17</v>
      </c>
      <c r="B20" s="34" t="s">
        <v>64</v>
      </c>
      <c r="C20" s="31" t="s">
        <v>5</v>
      </c>
      <c r="D20" s="96" t="s">
        <v>287</v>
      </c>
      <c r="E20" s="97"/>
      <c r="F20" s="32"/>
      <c r="G20" s="35"/>
    </row>
    <row r="21" spans="1:7" ht="15.75">
      <c r="A21" s="24">
        <v>18</v>
      </c>
      <c r="B21" s="34" t="s">
        <v>93</v>
      </c>
      <c r="C21" s="31" t="s">
        <v>18</v>
      </c>
      <c r="D21" s="55">
        <v>5.28</v>
      </c>
      <c r="E21" s="55">
        <v>5</v>
      </c>
      <c r="F21" s="32">
        <v>1940.6</v>
      </c>
      <c r="G21" s="33">
        <f>(D21*6+E21*6)*F21</f>
        <v>119696.208</v>
      </c>
    </row>
    <row r="22" spans="1:7" ht="110.25" customHeight="1">
      <c r="A22" s="24">
        <v>19</v>
      </c>
      <c r="B22" s="34" t="s">
        <v>178</v>
      </c>
      <c r="C22" s="31" t="s">
        <v>5</v>
      </c>
      <c r="D22" s="96" t="s">
        <v>289</v>
      </c>
      <c r="E22" s="97"/>
      <c r="F22" s="32"/>
      <c r="G22" s="35"/>
    </row>
    <row r="23" spans="1:7" ht="15.75">
      <c r="A23" s="24">
        <v>20</v>
      </c>
      <c r="B23" s="34" t="s">
        <v>179</v>
      </c>
      <c r="C23" s="31" t="s">
        <v>5</v>
      </c>
      <c r="D23" s="96" t="s">
        <v>257</v>
      </c>
      <c r="E23" s="97"/>
      <c r="F23" s="32"/>
      <c r="G23" s="35"/>
    </row>
    <row r="24" spans="1:7" ht="31.5" customHeight="1">
      <c r="A24" s="24">
        <v>21</v>
      </c>
      <c r="B24" s="34" t="s">
        <v>94</v>
      </c>
      <c r="C24" s="31" t="s">
        <v>5</v>
      </c>
      <c r="D24" s="96" t="s">
        <v>290</v>
      </c>
      <c r="E24" s="97"/>
      <c r="F24" s="32"/>
      <c r="G24" s="35"/>
    </row>
    <row r="25" spans="1:7" ht="15.75">
      <c r="A25" s="24">
        <v>22</v>
      </c>
      <c r="B25" s="34"/>
      <c r="C25" s="31"/>
      <c r="D25" s="55"/>
      <c r="E25" s="55"/>
      <c r="F25" s="32"/>
      <c r="G25" s="35"/>
    </row>
    <row r="26" spans="1:7" ht="31.5" customHeight="1">
      <c r="A26" s="24">
        <v>23</v>
      </c>
      <c r="B26" s="34" t="s">
        <v>92</v>
      </c>
      <c r="C26" s="31" t="s">
        <v>5</v>
      </c>
      <c r="D26" s="98" t="s">
        <v>263</v>
      </c>
      <c r="E26" s="99"/>
      <c r="F26" s="28"/>
      <c r="G26" s="35"/>
    </row>
    <row r="27" spans="1:7" ht="15.75">
      <c r="A27" s="24">
        <v>24</v>
      </c>
      <c r="B27" s="34" t="s">
        <v>64</v>
      </c>
      <c r="C27" s="31" t="s">
        <v>5</v>
      </c>
      <c r="D27" s="96" t="s">
        <v>287</v>
      </c>
      <c r="E27" s="97"/>
      <c r="F27" s="32"/>
      <c r="G27" s="35"/>
    </row>
    <row r="28" spans="1:7" ht="15.75">
      <c r="A28" s="24">
        <v>25</v>
      </c>
      <c r="B28" s="34" t="s">
        <v>93</v>
      </c>
      <c r="C28" s="31" t="s">
        <v>18</v>
      </c>
      <c r="D28" s="55">
        <v>1.49</v>
      </c>
      <c r="E28" s="55">
        <v>1.49</v>
      </c>
      <c r="F28" s="32">
        <v>1940.6</v>
      </c>
      <c r="G28" s="33">
        <f>(D28*6+E28*6)*F28</f>
        <v>34697.928</v>
      </c>
    </row>
    <row r="29" spans="1:7" ht="105.75" customHeight="1">
      <c r="A29" s="24">
        <v>26</v>
      </c>
      <c r="B29" s="34" t="s">
        <v>178</v>
      </c>
      <c r="C29" s="31" t="s">
        <v>5</v>
      </c>
      <c r="D29" s="96" t="s">
        <v>289</v>
      </c>
      <c r="E29" s="97"/>
      <c r="F29" s="32"/>
      <c r="G29" s="35"/>
    </row>
    <row r="30" spans="1:7" ht="15.75">
      <c r="A30" s="24">
        <v>27</v>
      </c>
      <c r="B30" s="34" t="s">
        <v>179</v>
      </c>
      <c r="C30" s="31" t="s">
        <v>5</v>
      </c>
      <c r="D30" s="96" t="s">
        <v>257</v>
      </c>
      <c r="E30" s="97"/>
      <c r="F30" s="32"/>
      <c r="G30" s="35"/>
    </row>
    <row r="31" spans="1:7" ht="15.75">
      <c r="A31" s="24">
        <v>28</v>
      </c>
      <c r="B31" s="34" t="s">
        <v>94</v>
      </c>
      <c r="C31" s="31" t="s">
        <v>5</v>
      </c>
      <c r="D31" s="96" t="s">
        <v>261</v>
      </c>
      <c r="E31" s="97"/>
      <c r="F31" s="32"/>
      <c r="G31" s="35"/>
    </row>
    <row r="32" spans="1:7" ht="15.75">
      <c r="A32" s="24">
        <v>29</v>
      </c>
      <c r="B32" s="34"/>
      <c r="C32" s="31"/>
      <c r="D32" s="55"/>
      <c r="E32" s="55"/>
      <c r="F32" s="32"/>
      <c r="G32" s="35"/>
    </row>
    <row r="33" spans="1:7" ht="47.25" customHeight="1">
      <c r="A33" s="24">
        <v>30</v>
      </c>
      <c r="B33" s="34" t="s">
        <v>92</v>
      </c>
      <c r="C33" s="31" t="s">
        <v>5</v>
      </c>
      <c r="D33" s="98" t="s">
        <v>264</v>
      </c>
      <c r="E33" s="99"/>
      <c r="F33" s="28"/>
      <c r="G33" s="35"/>
    </row>
    <row r="34" spans="1:7" ht="15.75">
      <c r="A34" s="24">
        <v>31</v>
      </c>
      <c r="B34" s="34" t="s">
        <v>64</v>
      </c>
      <c r="C34" s="31" t="s">
        <v>5</v>
      </c>
      <c r="D34" s="96" t="s">
        <v>287</v>
      </c>
      <c r="E34" s="97"/>
      <c r="F34" s="32"/>
      <c r="G34" s="35"/>
    </row>
    <row r="35" spans="1:7" ht="15.75">
      <c r="A35" s="24">
        <v>32</v>
      </c>
      <c r="B35" s="34" t="s">
        <v>93</v>
      </c>
      <c r="C35" s="31" t="s">
        <v>18</v>
      </c>
      <c r="D35" s="55">
        <v>2.21</v>
      </c>
      <c r="E35" s="55">
        <v>2.75</v>
      </c>
      <c r="F35" s="32">
        <v>1940.6</v>
      </c>
      <c r="G35" s="33">
        <f>(D35*6+E35*6)*F35</f>
        <v>57752.255999999994</v>
      </c>
    </row>
    <row r="36" spans="1:7" ht="111.75" customHeight="1">
      <c r="A36" s="24">
        <v>33</v>
      </c>
      <c r="B36" s="34" t="s">
        <v>178</v>
      </c>
      <c r="C36" s="31" t="s">
        <v>5</v>
      </c>
      <c r="D36" s="96" t="s">
        <v>289</v>
      </c>
      <c r="E36" s="97"/>
      <c r="F36" s="32"/>
      <c r="G36" s="35"/>
    </row>
    <row r="37" spans="1:7" ht="31.5" customHeight="1">
      <c r="A37" s="24">
        <v>34</v>
      </c>
      <c r="B37" s="34" t="s">
        <v>179</v>
      </c>
      <c r="C37" s="31" t="s">
        <v>5</v>
      </c>
      <c r="D37" s="96" t="s">
        <v>265</v>
      </c>
      <c r="E37" s="97"/>
      <c r="F37" s="32"/>
      <c r="G37" s="35"/>
    </row>
    <row r="38" spans="1:7" ht="15.75">
      <c r="A38" s="24">
        <v>35</v>
      </c>
      <c r="B38" s="34" t="s">
        <v>94</v>
      </c>
      <c r="C38" s="31" t="s">
        <v>5</v>
      </c>
      <c r="D38" s="96" t="s">
        <v>261</v>
      </c>
      <c r="E38" s="97"/>
      <c r="F38" s="32"/>
      <c r="G38" s="35"/>
    </row>
    <row r="39" spans="1:7" ht="15.75">
      <c r="A39" s="24">
        <v>36</v>
      </c>
      <c r="B39" s="34"/>
      <c r="C39" s="31"/>
      <c r="D39" s="55"/>
      <c r="E39" s="55"/>
      <c r="F39" s="32"/>
      <c r="G39" s="35"/>
    </row>
    <row r="40" spans="1:7" ht="47.25" customHeight="1">
      <c r="A40" s="24">
        <v>37</v>
      </c>
      <c r="B40" s="34" t="s">
        <v>92</v>
      </c>
      <c r="C40" s="31" t="s">
        <v>5</v>
      </c>
      <c r="D40" s="98" t="s">
        <v>266</v>
      </c>
      <c r="E40" s="99"/>
      <c r="F40" s="28"/>
      <c r="G40" s="35"/>
    </row>
    <row r="41" spans="1:7" ht="15.75">
      <c r="A41" s="24">
        <v>38</v>
      </c>
      <c r="B41" s="34" t="s">
        <v>64</v>
      </c>
      <c r="C41" s="31" t="s">
        <v>5</v>
      </c>
      <c r="D41" s="96" t="s">
        <v>287</v>
      </c>
      <c r="E41" s="97"/>
      <c r="F41" s="32"/>
      <c r="G41" s="35"/>
    </row>
    <row r="42" spans="1:7" ht="15.75">
      <c r="A42" s="24">
        <v>39</v>
      </c>
      <c r="B42" s="34" t="s">
        <v>93</v>
      </c>
      <c r="C42" s="31" t="s">
        <v>18</v>
      </c>
      <c r="D42" s="55">
        <v>1.78</v>
      </c>
      <c r="E42" s="55">
        <v>1.8</v>
      </c>
      <c r="F42" s="32">
        <v>1940.6</v>
      </c>
      <c r="G42" s="33">
        <f>(D42*6+E42*6)*F42</f>
        <v>41684.087999999996</v>
      </c>
    </row>
    <row r="43" spans="1:7" ht="109.5" customHeight="1">
      <c r="A43" s="24">
        <v>40</v>
      </c>
      <c r="B43" s="34" t="s">
        <v>178</v>
      </c>
      <c r="C43" s="31" t="s">
        <v>5</v>
      </c>
      <c r="D43" s="96" t="s">
        <v>289</v>
      </c>
      <c r="E43" s="97"/>
      <c r="F43" s="32"/>
      <c r="G43" s="35"/>
    </row>
    <row r="44" spans="1:7" ht="31.5" customHeight="1">
      <c r="A44" s="24">
        <v>41</v>
      </c>
      <c r="B44" s="34" t="s">
        <v>179</v>
      </c>
      <c r="C44" s="31" t="s">
        <v>5</v>
      </c>
      <c r="D44" s="96" t="s">
        <v>265</v>
      </c>
      <c r="E44" s="97"/>
      <c r="F44" s="32"/>
      <c r="G44" s="35"/>
    </row>
    <row r="45" spans="1:7" ht="15.75">
      <c r="A45" s="24">
        <v>42</v>
      </c>
      <c r="B45" s="34" t="s">
        <v>94</v>
      </c>
      <c r="C45" s="31" t="s">
        <v>5</v>
      </c>
      <c r="D45" s="96" t="s">
        <v>261</v>
      </c>
      <c r="E45" s="97"/>
      <c r="F45" s="32"/>
      <c r="G45" s="35"/>
    </row>
    <row r="46" spans="1:7" ht="15.75">
      <c r="A46" s="24">
        <v>43</v>
      </c>
      <c r="B46" s="34"/>
      <c r="C46" s="31"/>
      <c r="D46" s="55"/>
      <c r="E46" s="55"/>
      <c r="F46" s="32"/>
      <c r="G46" s="35"/>
    </row>
    <row r="47" spans="1:7" ht="93" customHeight="1">
      <c r="A47" s="24">
        <v>44</v>
      </c>
      <c r="B47" s="34" t="s">
        <v>92</v>
      </c>
      <c r="C47" s="31" t="s">
        <v>5</v>
      </c>
      <c r="D47" s="98" t="s">
        <v>267</v>
      </c>
      <c r="E47" s="99"/>
      <c r="F47" s="28"/>
      <c r="G47" s="35"/>
    </row>
    <row r="48" spans="1:7" ht="15.75">
      <c r="A48" s="24">
        <v>45</v>
      </c>
      <c r="B48" s="34" t="s">
        <v>64</v>
      </c>
      <c r="C48" s="31" t="s">
        <v>5</v>
      </c>
      <c r="D48" s="96" t="s">
        <v>287</v>
      </c>
      <c r="E48" s="97"/>
      <c r="F48" s="32"/>
      <c r="G48" s="35"/>
    </row>
    <row r="49" spans="1:7" ht="15.75">
      <c r="A49" s="24">
        <v>46</v>
      </c>
      <c r="B49" s="34" t="s">
        <v>93</v>
      </c>
      <c r="C49" s="31" t="s">
        <v>18</v>
      </c>
      <c r="D49" s="55">
        <v>4.53</v>
      </c>
      <c r="E49" s="55">
        <v>4.53</v>
      </c>
      <c r="F49" s="32">
        <v>1940.6</v>
      </c>
      <c r="G49" s="33">
        <f>(D49*6+E49*6)*F49</f>
        <v>105491.01599999999</v>
      </c>
    </row>
    <row r="50" spans="1:7" ht="103.5" customHeight="1">
      <c r="A50" s="24">
        <v>47</v>
      </c>
      <c r="B50" s="34" t="s">
        <v>178</v>
      </c>
      <c r="C50" s="31" t="s">
        <v>5</v>
      </c>
      <c r="D50" s="96" t="s">
        <v>289</v>
      </c>
      <c r="E50" s="97"/>
      <c r="F50" s="32"/>
      <c r="G50" s="35"/>
    </row>
    <row r="51" spans="1:7" ht="31.5" customHeight="1">
      <c r="A51" s="24">
        <v>48</v>
      </c>
      <c r="B51" s="34" t="s">
        <v>179</v>
      </c>
      <c r="C51" s="31" t="s">
        <v>5</v>
      </c>
      <c r="D51" s="96" t="s">
        <v>265</v>
      </c>
      <c r="E51" s="97"/>
      <c r="F51" s="32"/>
      <c r="G51" s="35"/>
    </row>
    <row r="52" spans="1:7" ht="15.75">
      <c r="A52" s="24">
        <v>49</v>
      </c>
      <c r="B52" s="34" t="s">
        <v>94</v>
      </c>
      <c r="C52" s="31" t="s">
        <v>5</v>
      </c>
      <c r="D52" s="96" t="s">
        <v>261</v>
      </c>
      <c r="E52" s="97"/>
      <c r="F52" s="32"/>
      <c r="G52" s="35"/>
    </row>
    <row r="53" spans="1:7" ht="15.75">
      <c r="A53" s="24">
        <v>50</v>
      </c>
      <c r="B53" s="34"/>
      <c r="C53" s="31"/>
      <c r="D53" s="55"/>
      <c r="E53" s="55"/>
      <c r="F53" s="32"/>
      <c r="G53" s="35"/>
    </row>
    <row r="54" spans="1:7" ht="15.75">
      <c r="A54" s="24">
        <v>51</v>
      </c>
      <c r="B54" s="34" t="s">
        <v>92</v>
      </c>
      <c r="C54" s="31" t="s">
        <v>5</v>
      </c>
      <c r="D54" s="98" t="s">
        <v>268</v>
      </c>
      <c r="E54" s="99"/>
      <c r="F54" s="28"/>
      <c r="G54" s="35"/>
    </row>
    <row r="55" spans="1:7" ht="15.75">
      <c r="A55" s="24">
        <v>52</v>
      </c>
      <c r="B55" s="34" t="s">
        <v>64</v>
      </c>
      <c r="C55" s="31" t="s">
        <v>5</v>
      </c>
      <c r="D55" s="96" t="s">
        <v>287</v>
      </c>
      <c r="E55" s="97"/>
      <c r="F55" s="32"/>
      <c r="G55" s="35"/>
    </row>
    <row r="56" spans="1:7" ht="15.75">
      <c r="A56" s="24">
        <v>53</v>
      </c>
      <c r="B56" s="34" t="s">
        <v>93</v>
      </c>
      <c r="C56" s="31" t="s">
        <v>18</v>
      </c>
      <c r="D56" s="55">
        <v>0.06</v>
      </c>
      <c r="E56" s="55">
        <v>0.06</v>
      </c>
      <c r="F56" s="32">
        <v>1940.6</v>
      </c>
      <c r="G56" s="33">
        <f>(D56*6+E56*6)*F56</f>
        <v>1397.232</v>
      </c>
    </row>
    <row r="57" spans="1:7" ht="111" customHeight="1">
      <c r="A57" s="24">
        <v>54</v>
      </c>
      <c r="B57" s="34" t="s">
        <v>178</v>
      </c>
      <c r="C57" s="31" t="s">
        <v>5</v>
      </c>
      <c r="D57" s="96" t="s">
        <v>289</v>
      </c>
      <c r="E57" s="97"/>
      <c r="F57" s="32"/>
      <c r="G57" s="35"/>
    </row>
    <row r="58" spans="1:7" ht="15.75">
      <c r="A58" s="24">
        <v>55</v>
      </c>
      <c r="B58" s="34" t="s">
        <v>179</v>
      </c>
      <c r="C58" s="31" t="s">
        <v>5</v>
      </c>
      <c r="D58" s="96" t="s">
        <v>269</v>
      </c>
      <c r="E58" s="97"/>
      <c r="F58" s="32"/>
      <c r="G58" s="35"/>
    </row>
    <row r="59" spans="1:7" ht="45" customHeight="1">
      <c r="A59" s="24">
        <v>56</v>
      </c>
      <c r="B59" s="34" t="s">
        <v>94</v>
      </c>
      <c r="C59" s="31" t="s">
        <v>5</v>
      </c>
      <c r="D59" s="96" t="s">
        <v>277</v>
      </c>
      <c r="E59" s="97"/>
      <c r="F59" s="32"/>
      <c r="G59" s="35"/>
    </row>
    <row r="60" spans="1:7" ht="45" customHeight="1">
      <c r="A60" s="24">
        <v>57</v>
      </c>
      <c r="B60" s="34"/>
      <c r="C60" s="31"/>
      <c r="D60" s="55"/>
      <c r="E60" s="55"/>
      <c r="F60" s="32"/>
      <c r="G60" s="35"/>
    </row>
    <row r="61" spans="1:7" ht="47.25" customHeight="1">
      <c r="A61" s="24">
        <v>58</v>
      </c>
      <c r="B61" s="34" t="s">
        <v>92</v>
      </c>
      <c r="C61" s="31" t="s">
        <v>5</v>
      </c>
      <c r="D61" s="98" t="s">
        <v>270</v>
      </c>
      <c r="E61" s="99"/>
      <c r="F61" s="28"/>
      <c r="G61" s="35"/>
    </row>
    <row r="62" spans="1:7" ht="15.75">
      <c r="A62" s="24">
        <v>59</v>
      </c>
      <c r="B62" s="34" t="s">
        <v>64</v>
      </c>
      <c r="C62" s="31" t="s">
        <v>5</v>
      </c>
      <c r="D62" s="96" t="s">
        <v>287</v>
      </c>
      <c r="E62" s="97"/>
      <c r="F62" s="32"/>
      <c r="G62" s="35"/>
    </row>
    <row r="63" spans="1:7" ht="15.75">
      <c r="A63" s="24">
        <v>60</v>
      </c>
      <c r="B63" s="34" t="s">
        <v>93</v>
      </c>
      <c r="C63" s="31" t="s">
        <v>18</v>
      </c>
      <c r="D63" s="55">
        <v>0.14</v>
      </c>
      <c r="E63" s="55">
        <v>0.14</v>
      </c>
      <c r="F63" s="32">
        <v>1940.6</v>
      </c>
      <c r="G63" s="33">
        <f>(D63*6+E63*6)*F63</f>
        <v>3260.208</v>
      </c>
    </row>
    <row r="64" spans="1:7" ht="114" customHeight="1">
      <c r="A64" s="24">
        <v>61</v>
      </c>
      <c r="B64" s="34" t="s">
        <v>178</v>
      </c>
      <c r="C64" s="31" t="s">
        <v>5</v>
      </c>
      <c r="D64" s="96" t="s">
        <v>289</v>
      </c>
      <c r="E64" s="97"/>
      <c r="F64" s="32"/>
      <c r="G64" s="35"/>
    </row>
    <row r="65" spans="1:7" ht="31.5" customHeight="1">
      <c r="A65" s="24">
        <v>62</v>
      </c>
      <c r="B65" s="34" t="s">
        <v>179</v>
      </c>
      <c r="C65" s="31" t="s">
        <v>5</v>
      </c>
      <c r="D65" s="96" t="s">
        <v>271</v>
      </c>
      <c r="E65" s="97"/>
      <c r="F65" s="32"/>
      <c r="G65" s="35"/>
    </row>
    <row r="66" spans="1:7" ht="15.75">
      <c r="A66" s="24">
        <v>63</v>
      </c>
      <c r="B66" s="34" t="s">
        <v>94</v>
      </c>
      <c r="C66" s="31" t="s">
        <v>5</v>
      </c>
      <c r="D66" s="96" t="s">
        <v>261</v>
      </c>
      <c r="E66" s="97"/>
      <c r="F66" s="32"/>
      <c r="G66" s="35"/>
    </row>
    <row r="67" spans="1:7" ht="15.75">
      <c r="A67" s="24">
        <v>64</v>
      </c>
      <c r="B67" s="34"/>
      <c r="C67" s="31"/>
      <c r="D67" s="55"/>
      <c r="E67" s="55"/>
      <c r="F67" s="32"/>
      <c r="G67" s="35"/>
    </row>
    <row r="68" spans="1:7" ht="31.5" customHeight="1">
      <c r="A68" s="24">
        <v>65</v>
      </c>
      <c r="B68" s="34" t="s">
        <v>92</v>
      </c>
      <c r="C68" s="31" t="s">
        <v>5</v>
      </c>
      <c r="D68" s="98" t="s">
        <v>272</v>
      </c>
      <c r="E68" s="99"/>
      <c r="F68" s="28"/>
      <c r="G68" s="35"/>
    </row>
    <row r="69" spans="1:7" ht="15.75">
      <c r="A69" s="24">
        <v>66</v>
      </c>
      <c r="B69" s="34" t="s">
        <v>64</v>
      </c>
      <c r="C69" s="31" t="s">
        <v>5</v>
      </c>
      <c r="D69" s="96" t="s">
        <v>287</v>
      </c>
      <c r="E69" s="97"/>
      <c r="F69" s="32"/>
      <c r="G69" s="35"/>
    </row>
    <row r="70" spans="1:7" ht="15.75">
      <c r="A70" s="24">
        <v>67</v>
      </c>
      <c r="B70" s="34" t="s">
        <v>93</v>
      </c>
      <c r="C70" s="31" t="s">
        <v>18</v>
      </c>
      <c r="D70" s="55">
        <v>0.04</v>
      </c>
      <c r="E70" s="55">
        <v>0.04</v>
      </c>
      <c r="F70" s="32">
        <v>1940.6</v>
      </c>
      <c r="G70" s="33">
        <f>(D70*6+E70*6)*F70</f>
        <v>931.4879999999999</v>
      </c>
    </row>
    <row r="71" spans="1:7" ht="100.5" customHeight="1">
      <c r="A71" s="24">
        <v>68</v>
      </c>
      <c r="B71" s="34" t="s">
        <v>178</v>
      </c>
      <c r="C71" s="31" t="s">
        <v>5</v>
      </c>
      <c r="D71" s="96" t="s">
        <v>289</v>
      </c>
      <c r="E71" s="97"/>
      <c r="F71" s="32"/>
      <c r="G71" s="35"/>
    </row>
    <row r="72" spans="1:7" ht="15.75">
      <c r="A72" s="24">
        <v>69</v>
      </c>
      <c r="B72" s="34" t="s">
        <v>179</v>
      </c>
      <c r="C72" s="31" t="s">
        <v>5</v>
      </c>
      <c r="D72" s="96" t="s">
        <v>273</v>
      </c>
      <c r="E72" s="97"/>
      <c r="F72" s="32"/>
      <c r="G72" s="35"/>
    </row>
    <row r="73" spans="1:7" ht="15.75">
      <c r="A73" s="24">
        <v>70</v>
      </c>
      <c r="B73" s="34" t="s">
        <v>94</v>
      </c>
      <c r="C73" s="31" t="s">
        <v>5</v>
      </c>
      <c r="D73" s="96" t="s">
        <v>261</v>
      </c>
      <c r="E73" s="97"/>
      <c r="F73" s="32"/>
      <c r="G73" s="35"/>
    </row>
    <row r="74" spans="1:7" ht="15.75">
      <c r="A74" s="24">
        <v>71</v>
      </c>
      <c r="B74" s="34"/>
      <c r="C74" s="31"/>
      <c r="D74" s="55"/>
      <c r="E74" s="55"/>
      <c r="F74" s="32"/>
      <c r="G74" s="35"/>
    </row>
    <row r="75" spans="1:7" ht="63" customHeight="1">
      <c r="A75" s="24">
        <v>72</v>
      </c>
      <c r="B75" s="34" t="s">
        <v>92</v>
      </c>
      <c r="C75" s="31" t="s">
        <v>5</v>
      </c>
      <c r="D75" s="98" t="s">
        <v>274</v>
      </c>
      <c r="E75" s="99"/>
      <c r="F75" s="28"/>
      <c r="G75" s="35"/>
    </row>
    <row r="76" spans="1:7" ht="15.75">
      <c r="A76" s="24">
        <v>73</v>
      </c>
      <c r="B76" s="34" t="s">
        <v>64</v>
      </c>
      <c r="C76" s="31" t="s">
        <v>5</v>
      </c>
      <c r="D76" s="96" t="s">
        <v>287</v>
      </c>
      <c r="E76" s="97"/>
      <c r="F76" s="32"/>
      <c r="G76" s="35"/>
    </row>
    <row r="77" spans="1:7" ht="15.75">
      <c r="A77" s="24">
        <v>74</v>
      </c>
      <c r="B77" s="34" t="s">
        <v>93</v>
      </c>
      <c r="C77" s="31" t="s">
        <v>18</v>
      </c>
      <c r="D77" s="55">
        <v>3.88</v>
      </c>
      <c r="E77" s="55">
        <v>3.88</v>
      </c>
      <c r="F77" s="32">
        <v>1940.6</v>
      </c>
      <c r="G77" s="33">
        <f>(D77*6+E77*6)*F77</f>
        <v>90354.336</v>
      </c>
    </row>
    <row r="78" spans="1:7" ht="109.5" customHeight="1">
      <c r="A78" s="24">
        <v>75</v>
      </c>
      <c r="B78" s="34" t="s">
        <v>178</v>
      </c>
      <c r="C78" s="31" t="s">
        <v>5</v>
      </c>
      <c r="D78" s="96" t="s">
        <v>289</v>
      </c>
      <c r="E78" s="97"/>
      <c r="F78" s="32"/>
      <c r="G78" s="35"/>
    </row>
    <row r="79" spans="1:7" ht="15.75">
      <c r="A79" s="24">
        <v>76</v>
      </c>
      <c r="B79" s="34" t="s">
        <v>179</v>
      </c>
      <c r="C79" s="31" t="s">
        <v>5</v>
      </c>
      <c r="D79" s="96" t="s">
        <v>275</v>
      </c>
      <c r="E79" s="97"/>
      <c r="F79" s="32"/>
      <c r="G79" s="35"/>
    </row>
    <row r="80" spans="1:7" ht="15.75">
      <c r="A80" s="24">
        <v>77</v>
      </c>
      <c r="B80" s="34" t="s">
        <v>94</v>
      </c>
      <c r="C80" s="31" t="s">
        <v>5</v>
      </c>
      <c r="D80" s="96" t="s">
        <v>306</v>
      </c>
      <c r="E80" s="97"/>
      <c r="F80" s="32"/>
      <c r="G80" s="35"/>
    </row>
    <row r="81" spans="1:7" ht="15.75">
      <c r="A81" s="24">
        <v>78</v>
      </c>
      <c r="B81" s="34"/>
      <c r="C81" s="31"/>
      <c r="D81" s="55"/>
      <c r="E81" s="55"/>
      <c r="F81" s="32"/>
      <c r="G81" s="35"/>
    </row>
    <row r="82" spans="1:7" ht="47.25" customHeight="1">
      <c r="A82" s="24">
        <v>79</v>
      </c>
      <c r="B82" s="34" t="s">
        <v>92</v>
      </c>
      <c r="C82" s="31" t="s">
        <v>5</v>
      </c>
      <c r="D82" s="98" t="s">
        <v>276</v>
      </c>
      <c r="E82" s="99"/>
      <c r="F82" s="28"/>
      <c r="G82" s="35"/>
    </row>
    <row r="83" spans="1:7" ht="15.75">
      <c r="A83" s="24">
        <v>80</v>
      </c>
      <c r="B83" s="34" t="s">
        <v>64</v>
      </c>
      <c r="C83" s="31" t="s">
        <v>5</v>
      </c>
      <c r="D83" s="96" t="s">
        <v>287</v>
      </c>
      <c r="E83" s="97"/>
      <c r="F83" s="32"/>
      <c r="G83" s="35"/>
    </row>
    <row r="84" spans="1:7" ht="15.75">
      <c r="A84" s="24">
        <v>81</v>
      </c>
      <c r="B84" s="34" t="s">
        <v>93</v>
      </c>
      <c r="C84" s="31" t="s">
        <v>18</v>
      </c>
      <c r="D84" s="55">
        <v>0.11</v>
      </c>
      <c r="E84" s="55">
        <v>0.45</v>
      </c>
      <c r="F84" s="32">
        <v>1940.6</v>
      </c>
      <c r="G84" s="33">
        <f>(D84*6+E84*6)*F84</f>
        <v>6520.416</v>
      </c>
    </row>
    <row r="85" spans="1:7" ht="88.5" customHeight="1">
      <c r="A85" s="24">
        <v>82</v>
      </c>
      <c r="B85" s="34" t="s">
        <v>178</v>
      </c>
      <c r="C85" s="31" t="s">
        <v>5</v>
      </c>
      <c r="D85" s="96" t="s">
        <v>289</v>
      </c>
      <c r="E85" s="97"/>
      <c r="F85" s="32"/>
      <c r="G85" s="35"/>
    </row>
    <row r="86" spans="1:7" ht="15.75">
      <c r="A86" s="24">
        <v>83</v>
      </c>
      <c r="B86" s="34" t="s">
        <v>179</v>
      </c>
      <c r="C86" s="31" t="s">
        <v>5</v>
      </c>
      <c r="D86" s="96" t="s">
        <v>275</v>
      </c>
      <c r="E86" s="97"/>
      <c r="F86" s="32"/>
      <c r="G86" s="35"/>
    </row>
    <row r="87" spans="1:7" ht="31.5" customHeight="1">
      <c r="A87" s="24">
        <v>84</v>
      </c>
      <c r="B87" s="34" t="s">
        <v>94</v>
      </c>
      <c r="C87" s="31" t="s">
        <v>5</v>
      </c>
      <c r="D87" s="96" t="s">
        <v>278</v>
      </c>
      <c r="E87" s="97"/>
      <c r="F87" s="32"/>
      <c r="G87" s="35"/>
    </row>
    <row r="88" spans="1:7" ht="59.25" customHeight="1">
      <c r="A88" s="24">
        <v>85</v>
      </c>
      <c r="B88" s="34" t="s">
        <v>92</v>
      </c>
      <c r="C88" s="31" t="s">
        <v>5</v>
      </c>
      <c r="D88" s="98" t="s">
        <v>291</v>
      </c>
      <c r="E88" s="99"/>
      <c r="F88" s="28"/>
      <c r="G88" s="35"/>
    </row>
    <row r="89" spans="1:7" ht="15.75">
      <c r="A89" s="24">
        <v>86</v>
      </c>
      <c r="B89" s="34" t="s">
        <v>64</v>
      </c>
      <c r="C89" s="31" t="s">
        <v>5</v>
      </c>
      <c r="D89" s="96" t="s">
        <v>287</v>
      </c>
      <c r="E89" s="97"/>
      <c r="F89" s="32"/>
      <c r="G89" s="35"/>
    </row>
    <row r="90" spans="1:7" ht="15.75">
      <c r="A90" s="24">
        <v>87</v>
      </c>
      <c r="B90" s="34" t="s">
        <v>93</v>
      </c>
      <c r="C90" s="31" t="s">
        <v>18</v>
      </c>
      <c r="D90" s="55">
        <v>1.31</v>
      </c>
      <c r="E90" s="55">
        <v>1.45</v>
      </c>
      <c r="F90" s="32">
        <v>1940.6</v>
      </c>
      <c r="G90" s="33">
        <f>(D90*6+E90*6)*F90</f>
        <v>32136.335999999996</v>
      </c>
    </row>
    <row r="91" spans="1:7" ht="110.25" customHeight="1">
      <c r="A91" s="24">
        <v>88</v>
      </c>
      <c r="B91" s="34" t="s">
        <v>178</v>
      </c>
      <c r="C91" s="31" t="s">
        <v>5</v>
      </c>
      <c r="D91" s="96" t="s">
        <v>289</v>
      </c>
      <c r="E91" s="97"/>
      <c r="F91" s="32"/>
      <c r="G91" s="35"/>
    </row>
    <row r="92" spans="1:7" ht="15.75">
      <c r="A92" s="24">
        <v>89</v>
      </c>
      <c r="B92" s="34" t="s">
        <v>179</v>
      </c>
      <c r="C92" s="31" t="s">
        <v>5</v>
      </c>
      <c r="D92" s="96" t="s">
        <v>275</v>
      </c>
      <c r="E92" s="97"/>
      <c r="F92" s="32"/>
      <c r="G92" s="35"/>
    </row>
    <row r="93" spans="1:7" ht="15.75">
      <c r="A93" s="24">
        <v>90</v>
      </c>
      <c r="B93" s="34" t="s">
        <v>94</v>
      </c>
      <c r="C93" s="31" t="s">
        <v>5</v>
      </c>
      <c r="D93" s="96" t="s">
        <v>258</v>
      </c>
      <c r="E93" s="97"/>
      <c r="F93" s="32"/>
      <c r="G93" s="35"/>
    </row>
  </sheetData>
  <sheetProtection/>
  <mergeCells count="67">
    <mergeCell ref="D87:E87"/>
    <mergeCell ref="D88:E88"/>
    <mergeCell ref="D89:E89"/>
    <mergeCell ref="D91:E91"/>
    <mergeCell ref="D92:E92"/>
    <mergeCell ref="D93:E93"/>
    <mergeCell ref="D79:E79"/>
    <mergeCell ref="D80:E80"/>
    <mergeCell ref="D82:E82"/>
    <mergeCell ref="D83:E83"/>
    <mergeCell ref="D85:E85"/>
    <mergeCell ref="D86:E86"/>
    <mergeCell ref="D75:E75"/>
    <mergeCell ref="D76:E76"/>
    <mergeCell ref="D78:E78"/>
    <mergeCell ref="D69:E69"/>
    <mergeCell ref="D71:E71"/>
    <mergeCell ref="D72:E72"/>
    <mergeCell ref="D73:E73"/>
    <mergeCell ref="D61:E61"/>
    <mergeCell ref="D62:E62"/>
    <mergeCell ref="D64:E64"/>
    <mergeCell ref="D65:E65"/>
    <mergeCell ref="D66:E66"/>
    <mergeCell ref="D68:E68"/>
    <mergeCell ref="D55:E55"/>
    <mergeCell ref="D57:E57"/>
    <mergeCell ref="D58:E58"/>
    <mergeCell ref="D59:E59"/>
    <mergeCell ref="D51:E51"/>
    <mergeCell ref="D52:E52"/>
    <mergeCell ref="D44:E44"/>
    <mergeCell ref="D45:E45"/>
    <mergeCell ref="D47:E47"/>
    <mergeCell ref="D48:E48"/>
    <mergeCell ref="D50:E50"/>
    <mergeCell ref="D54:E54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76">
      <selection activeCell="D94" sqref="D9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1:256" ht="34.5" customHeight="1">
      <c r="A1" s="22"/>
      <c r="B1" s="100" t="s">
        <v>307</v>
      </c>
      <c r="C1" s="100"/>
      <c r="D1" s="100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2:4" ht="15.75">
      <c r="B2" s="17" t="s">
        <v>342</v>
      </c>
      <c r="C2" s="56"/>
      <c r="D2" s="56"/>
    </row>
    <row r="3" spans="1:4" ht="34.5" customHeight="1">
      <c r="A3" s="23" t="s">
        <v>0</v>
      </c>
      <c r="B3" s="23" t="s">
        <v>1</v>
      </c>
      <c r="C3" s="23" t="s">
        <v>2</v>
      </c>
      <c r="D3" s="57" t="s">
        <v>3</v>
      </c>
    </row>
    <row r="4" spans="1:256" s="6" customFormat="1" ht="19.5" customHeight="1">
      <c r="A4" s="58">
        <v>1</v>
      </c>
      <c r="B4" s="59" t="s">
        <v>4</v>
      </c>
      <c r="C4" s="60" t="s">
        <v>5</v>
      </c>
      <c r="D4" s="60" t="str">
        <f>'[2]2.1'!D6</f>
        <v>27.03.2018 г.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spans="1:256" s="6" customFormat="1" ht="19.5" customHeight="1">
      <c r="A5" s="58">
        <v>2</v>
      </c>
      <c r="B5" s="62" t="s">
        <v>95</v>
      </c>
      <c r="C5" s="60" t="s">
        <v>5</v>
      </c>
      <c r="D5" s="63" t="s">
        <v>223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s="6" customFormat="1" ht="19.5" customHeight="1">
      <c r="A6" s="58">
        <v>3</v>
      </c>
      <c r="B6" s="62" t="s">
        <v>95</v>
      </c>
      <c r="C6" s="60"/>
      <c r="D6" s="63" t="s">
        <v>243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s="6" customFormat="1" ht="19.5" customHeight="1">
      <c r="A7" s="58">
        <v>4</v>
      </c>
      <c r="B7" s="62" t="s">
        <v>96</v>
      </c>
      <c r="C7" s="60" t="s">
        <v>5</v>
      </c>
      <c r="D7" s="63" t="s">
        <v>244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s="6" customFormat="1" ht="19.5" customHeight="1">
      <c r="A8" s="58">
        <v>5</v>
      </c>
      <c r="B8" s="62" t="s">
        <v>64</v>
      </c>
      <c r="C8" s="60" t="s">
        <v>5</v>
      </c>
      <c r="D8" s="60" t="s">
        <v>34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s="6" customFormat="1" ht="30" customHeight="1">
      <c r="A9" s="58">
        <v>6</v>
      </c>
      <c r="B9" s="62" t="s">
        <v>308</v>
      </c>
      <c r="C9" s="60" t="s">
        <v>309</v>
      </c>
      <c r="D9" s="60">
        <v>32.76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s="6" customFormat="1" ht="33" customHeight="1">
      <c r="A10" s="58">
        <v>7</v>
      </c>
      <c r="B10" s="62" t="s">
        <v>310</v>
      </c>
      <c r="C10" s="60" t="s">
        <v>309</v>
      </c>
      <c r="D10" s="60">
        <v>27.86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s="6" customFormat="1" ht="54" customHeight="1">
      <c r="A11" s="58">
        <v>8</v>
      </c>
      <c r="B11" s="62" t="s">
        <v>98</v>
      </c>
      <c r="C11" s="60" t="s">
        <v>5</v>
      </c>
      <c r="D11" s="60" t="s">
        <v>246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s="6" customFormat="1" ht="34.5" customHeight="1">
      <c r="A12" s="58">
        <v>9</v>
      </c>
      <c r="B12" s="62" t="s">
        <v>99</v>
      </c>
      <c r="C12" s="60" t="s">
        <v>5</v>
      </c>
      <c r="D12" s="60" t="s">
        <v>311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s="6" customFormat="1" ht="72.75" customHeight="1">
      <c r="A13" s="58">
        <v>10</v>
      </c>
      <c r="B13" s="62" t="s">
        <v>100</v>
      </c>
      <c r="C13" s="60" t="s">
        <v>5</v>
      </c>
      <c r="D13" s="64" t="s">
        <v>312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s="6" customFormat="1" ht="19.5" customHeight="1">
      <c r="A14" s="58">
        <v>11</v>
      </c>
      <c r="B14" s="62" t="s">
        <v>101</v>
      </c>
      <c r="C14" s="60" t="s">
        <v>5</v>
      </c>
      <c r="D14" s="60" t="s">
        <v>313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s="6" customFormat="1" ht="33" customHeight="1">
      <c r="A15" s="58">
        <v>12</v>
      </c>
      <c r="B15" s="62" t="s">
        <v>247</v>
      </c>
      <c r="C15" s="60" t="s">
        <v>314</v>
      </c>
      <c r="D15" s="60">
        <v>4.4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s="6" customFormat="1" ht="33" customHeight="1">
      <c r="A16" s="58">
        <v>13</v>
      </c>
      <c r="B16" s="62" t="s">
        <v>315</v>
      </c>
      <c r="C16" s="60" t="s">
        <v>314</v>
      </c>
      <c r="D16" s="60">
        <v>7.6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s="6" customFormat="1" ht="48" customHeight="1">
      <c r="A17" s="58">
        <v>14</v>
      </c>
      <c r="B17" s="62" t="s">
        <v>316</v>
      </c>
      <c r="C17" s="60"/>
      <c r="D17" s="60">
        <v>3.2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s="6" customFormat="1" ht="83.25" customHeight="1">
      <c r="A18" s="58">
        <v>15</v>
      </c>
      <c r="B18" s="62" t="s">
        <v>249</v>
      </c>
      <c r="C18" s="60" t="s">
        <v>317</v>
      </c>
      <c r="D18" s="60">
        <v>0.012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</row>
    <row r="19" spans="1:256" ht="85.5">
      <c r="A19" s="58">
        <v>16</v>
      </c>
      <c r="B19" s="62" t="s">
        <v>102</v>
      </c>
      <c r="C19" s="60" t="s">
        <v>5</v>
      </c>
      <c r="D19" s="66" t="s">
        <v>318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</row>
    <row r="20" spans="1:256" ht="15.75">
      <c r="A20" s="58">
        <v>17</v>
      </c>
      <c r="B20" s="59" t="s">
        <v>95</v>
      </c>
      <c r="C20" s="60" t="s">
        <v>5</v>
      </c>
      <c r="D20" s="67" t="s">
        <v>223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</row>
    <row r="21" spans="1:256" ht="15.75">
      <c r="A21" s="58">
        <v>18</v>
      </c>
      <c r="B21" s="62" t="s">
        <v>95</v>
      </c>
      <c r="C21" s="60"/>
      <c r="D21" s="63" t="s">
        <v>243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</row>
    <row r="22" spans="1:256" ht="15.75">
      <c r="A22" s="58">
        <v>19</v>
      </c>
      <c r="B22" s="62" t="s">
        <v>96</v>
      </c>
      <c r="C22" s="60" t="s">
        <v>5</v>
      </c>
      <c r="D22" s="63" t="s">
        <v>244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</row>
    <row r="23" spans="1:256" ht="15.75">
      <c r="A23" s="58">
        <v>20</v>
      </c>
      <c r="B23" s="62" t="s">
        <v>64</v>
      </c>
      <c r="C23" s="60" t="s">
        <v>5</v>
      </c>
      <c r="D23" s="60" t="s">
        <v>34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</row>
    <row r="24" spans="1:256" ht="15.75">
      <c r="A24" s="58">
        <v>21</v>
      </c>
      <c r="B24" s="62" t="s">
        <v>319</v>
      </c>
      <c r="C24" s="60" t="s">
        <v>309</v>
      </c>
      <c r="D24" s="60">
        <v>32.76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</row>
    <row r="25" spans="1:256" ht="15.75">
      <c r="A25" s="58">
        <v>22</v>
      </c>
      <c r="B25" s="62" t="s">
        <v>245</v>
      </c>
      <c r="C25" s="60" t="s">
        <v>309</v>
      </c>
      <c r="D25" s="68">
        <v>27.86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</row>
    <row r="26" spans="1:256" ht="15.75">
      <c r="A26" s="58">
        <v>23</v>
      </c>
      <c r="B26" s="62" t="s">
        <v>98</v>
      </c>
      <c r="C26" s="60" t="s">
        <v>5</v>
      </c>
      <c r="D26" s="60" t="s">
        <v>246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ht="15.75">
      <c r="A27" s="58">
        <v>24</v>
      </c>
      <c r="B27" s="62" t="s">
        <v>99</v>
      </c>
      <c r="C27" s="60" t="s">
        <v>5</v>
      </c>
      <c r="D27" s="60" t="s">
        <v>320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56" ht="31.5">
      <c r="A28" s="58">
        <v>25</v>
      </c>
      <c r="B28" s="62" t="s">
        <v>100</v>
      </c>
      <c r="C28" s="60" t="s">
        <v>5</v>
      </c>
      <c r="D28" s="69" t="s">
        <v>312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</row>
    <row r="29" spans="1:256" ht="15.75">
      <c r="A29" s="58">
        <v>26</v>
      </c>
      <c r="B29" s="62" t="s">
        <v>101</v>
      </c>
      <c r="C29" s="60" t="s">
        <v>5</v>
      </c>
      <c r="D29" s="60" t="s">
        <v>321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56" ht="31.5">
      <c r="A30" s="58">
        <v>27</v>
      </c>
      <c r="B30" s="62" t="s">
        <v>322</v>
      </c>
      <c r="C30" s="60" t="s">
        <v>314</v>
      </c>
      <c r="D30" s="60">
        <v>4.4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</row>
    <row r="31" spans="1:256" ht="31.5">
      <c r="A31" s="58">
        <v>28</v>
      </c>
      <c r="B31" s="62" t="s">
        <v>323</v>
      </c>
      <c r="C31" s="60" t="s">
        <v>314</v>
      </c>
      <c r="D31" s="60">
        <v>3.2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</row>
    <row r="32" spans="1:256" ht="31.5">
      <c r="A32" s="58">
        <v>29</v>
      </c>
      <c r="B32" s="62" t="s">
        <v>248</v>
      </c>
      <c r="C32" s="60" t="s">
        <v>314</v>
      </c>
      <c r="D32" s="60">
        <v>7.6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</row>
    <row r="33" spans="1:256" ht="31.5">
      <c r="A33" s="58">
        <v>30</v>
      </c>
      <c r="B33" s="62" t="s">
        <v>249</v>
      </c>
      <c r="C33" s="60" t="s">
        <v>5</v>
      </c>
      <c r="D33" s="60">
        <v>0.012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</row>
    <row r="34" spans="1:256" ht="85.5">
      <c r="A34" s="58">
        <v>31</v>
      </c>
      <c r="B34" s="62" t="s">
        <v>102</v>
      </c>
      <c r="C34" s="60" t="s">
        <v>5</v>
      </c>
      <c r="D34" s="66" t="s">
        <v>318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</row>
    <row r="35" spans="1:256" ht="15.75">
      <c r="A35" s="58">
        <v>32</v>
      </c>
      <c r="B35" s="62" t="s">
        <v>95</v>
      </c>
      <c r="C35" s="60" t="s">
        <v>5</v>
      </c>
      <c r="D35" s="63" t="s">
        <v>324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</row>
    <row r="36" spans="1:256" ht="15.75">
      <c r="A36" s="58">
        <v>33</v>
      </c>
      <c r="B36" s="59" t="s">
        <v>96</v>
      </c>
      <c r="C36" s="60" t="s">
        <v>5</v>
      </c>
      <c r="D36" s="63" t="s">
        <v>325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</row>
    <row r="37" spans="1:256" ht="15.75">
      <c r="A37" s="58">
        <v>34</v>
      </c>
      <c r="B37" s="62" t="s">
        <v>64</v>
      </c>
      <c r="C37" s="60" t="s">
        <v>5</v>
      </c>
      <c r="D37" s="63" t="s">
        <v>326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</row>
    <row r="38" spans="1:256" ht="15.75">
      <c r="A38" s="58">
        <v>35</v>
      </c>
      <c r="B38" s="62" t="s">
        <v>97</v>
      </c>
      <c r="C38" s="60" t="s">
        <v>327</v>
      </c>
      <c r="D38" s="60">
        <v>2634.69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ht="15.75">
      <c r="A39" s="58">
        <v>36</v>
      </c>
      <c r="B39" s="62" t="s">
        <v>98</v>
      </c>
      <c r="C39" s="60" t="s">
        <v>5</v>
      </c>
      <c r="D39" s="60" t="s">
        <v>328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ht="15.75">
      <c r="A40" s="58">
        <v>37</v>
      </c>
      <c r="B40" s="62" t="s">
        <v>99</v>
      </c>
      <c r="C40" s="60" t="s">
        <v>5</v>
      </c>
      <c r="D40" s="60" t="s">
        <v>329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ht="31.5">
      <c r="A41" s="58">
        <v>38</v>
      </c>
      <c r="B41" s="62" t="s">
        <v>100</v>
      </c>
      <c r="C41" s="60" t="s">
        <v>5</v>
      </c>
      <c r="D41" s="66" t="s">
        <v>330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</row>
    <row r="42" spans="1:256" ht="15.75">
      <c r="A42" s="58">
        <v>39</v>
      </c>
      <c r="B42" s="62" t="s">
        <v>101</v>
      </c>
      <c r="C42" s="60" t="s">
        <v>5</v>
      </c>
      <c r="D42" s="60" t="s">
        <v>313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</row>
    <row r="43" spans="1:256" ht="15.75">
      <c r="A43" s="58">
        <v>40</v>
      </c>
      <c r="B43" s="62" t="s">
        <v>180</v>
      </c>
      <c r="C43" s="60" t="s">
        <v>331</v>
      </c>
      <c r="D43" s="60">
        <v>0.061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</row>
    <row r="44" spans="1:256" ht="94.5">
      <c r="A44" s="58">
        <v>41</v>
      </c>
      <c r="B44" s="62" t="s">
        <v>102</v>
      </c>
      <c r="C44" s="60" t="s">
        <v>5</v>
      </c>
      <c r="D44" s="69" t="s">
        <v>318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  <row r="45" spans="1:256" ht="15.75">
      <c r="A45" s="58">
        <v>42</v>
      </c>
      <c r="B45" s="62" t="s">
        <v>95</v>
      </c>
      <c r="C45" s="60" t="s">
        <v>5</v>
      </c>
      <c r="D45" s="63" t="s">
        <v>324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</row>
    <row r="46" spans="1:256" ht="15.75">
      <c r="A46" s="58">
        <v>43</v>
      </c>
      <c r="B46" s="62" t="s">
        <v>96</v>
      </c>
      <c r="C46" s="60" t="s">
        <v>5</v>
      </c>
      <c r="D46" s="63" t="s">
        <v>325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  <c r="IU46" s="65"/>
      <c r="IV46" s="65"/>
    </row>
    <row r="47" spans="1:256" ht="15.75">
      <c r="A47" s="58">
        <v>44</v>
      </c>
      <c r="B47" s="59" t="s">
        <v>64</v>
      </c>
      <c r="C47" s="60" t="s">
        <v>5</v>
      </c>
      <c r="D47" s="63" t="s">
        <v>326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5"/>
      <c r="IT47" s="65"/>
      <c r="IU47" s="65"/>
      <c r="IV47" s="65"/>
    </row>
    <row r="48" spans="1:256" ht="15.75">
      <c r="A48" s="58">
        <v>45</v>
      </c>
      <c r="B48" s="62" t="s">
        <v>97</v>
      </c>
      <c r="C48" s="60" t="s">
        <v>327</v>
      </c>
      <c r="D48" s="60">
        <v>2634.69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</row>
    <row r="49" spans="1:256" ht="15.75">
      <c r="A49" s="58">
        <v>46</v>
      </c>
      <c r="B49" s="62" t="s">
        <v>98</v>
      </c>
      <c r="C49" s="60" t="s">
        <v>5</v>
      </c>
      <c r="D49" s="60" t="s">
        <v>328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</row>
    <row r="50" spans="1:256" ht="15.75">
      <c r="A50" s="58">
        <v>47</v>
      </c>
      <c r="B50" s="62" t="s">
        <v>99</v>
      </c>
      <c r="C50" s="60" t="s">
        <v>5</v>
      </c>
      <c r="D50" s="60" t="s">
        <v>329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</row>
    <row r="51" spans="1:256" ht="31.5">
      <c r="A51" s="58">
        <v>48</v>
      </c>
      <c r="B51" s="62" t="s">
        <v>100</v>
      </c>
      <c r="C51" s="60" t="s">
        <v>5</v>
      </c>
      <c r="D51" s="66" t="s">
        <v>330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  <c r="IV51" s="65"/>
    </row>
    <row r="52" spans="1:256" ht="15.75">
      <c r="A52" s="58">
        <v>49</v>
      </c>
      <c r="B52" s="62" t="s">
        <v>101</v>
      </c>
      <c r="C52" s="60" t="s">
        <v>5</v>
      </c>
      <c r="D52" s="60" t="s">
        <v>321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</row>
    <row r="53" spans="1:256" ht="15.75">
      <c r="A53" s="58">
        <v>50</v>
      </c>
      <c r="B53" s="62"/>
      <c r="C53" s="60" t="s">
        <v>331</v>
      </c>
      <c r="D53" s="60">
        <v>0.061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5"/>
      <c r="IT53" s="65"/>
      <c r="IU53" s="65"/>
      <c r="IV53" s="65"/>
    </row>
    <row r="54" spans="1:256" ht="94.5">
      <c r="A54" s="58">
        <v>51</v>
      </c>
      <c r="B54" s="62" t="s">
        <v>102</v>
      </c>
      <c r="C54" s="60" t="s">
        <v>5</v>
      </c>
      <c r="D54" s="69" t="s">
        <v>318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  <c r="IV54" s="65"/>
    </row>
    <row r="55" spans="1:256" ht="15.75">
      <c r="A55" s="58">
        <v>52</v>
      </c>
      <c r="B55" s="62" t="s">
        <v>95</v>
      </c>
      <c r="C55" s="60" t="s">
        <v>5</v>
      </c>
      <c r="D55" s="63" t="s">
        <v>234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5"/>
      <c r="IT55" s="65"/>
      <c r="IU55" s="65"/>
      <c r="IV55" s="65"/>
    </row>
    <row r="56" spans="1:256" ht="15.75">
      <c r="A56" s="58">
        <v>53</v>
      </c>
      <c r="B56" s="62" t="s">
        <v>96</v>
      </c>
      <c r="C56" s="60" t="s">
        <v>5</v>
      </c>
      <c r="D56" s="63" t="s">
        <v>325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  <c r="IV56" s="65"/>
    </row>
    <row r="57" spans="1:256" ht="15.75">
      <c r="A57" s="58">
        <v>54</v>
      </c>
      <c r="B57" s="62" t="s">
        <v>64</v>
      </c>
      <c r="C57" s="60" t="s">
        <v>5</v>
      </c>
      <c r="D57" s="63" t="s">
        <v>326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</row>
    <row r="58" spans="1:256" ht="15.75">
      <c r="A58" s="58">
        <v>55</v>
      </c>
      <c r="B58" s="59" t="s">
        <v>97</v>
      </c>
      <c r="C58" s="60" t="s">
        <v>332</v>
      </c>
      <c r="D58" s="60">
        <v>2634.69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</row>
    <row r="59" spans="1:256" ht="15.75">
      <c r="A59" s="58">
        <v>56</v>
      </c>
      <c r="B59" s="59" t="s">
        <v>97</v>
      </c>
      <c r="C59" s="60" t="s">
        <v>333</v>
      </c>
      <c r="D59" s="60">
        <v>39.52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</row>
    <row r="60" spans="1:256" ht="15.75">
      <c r="A60" s="58">
        <v>57</v>
      </c>
      <c r="B60" s="62" t="s">
        <v>98</v>
      </c>
      <c r="C60" s="60" t="s">
        <v>5</v>
      </c>
      <c r="D60" s="60" t="s">
        <v>328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</row>
    <row r="61" spans="1:256" ht="15.75">
      <c r="A61" s="58">
        <v>58</v>
      </c>
      <c r="B61" s="62" t="s">
        <v>99</v>
      </c>
      <c r="C61" s="60" t="s">
        <v>5</v>
      </c>
      <c r="D61" s="60" t="s">
        <v>329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</row>
    <row r="62" spans="1:256" ht="31.5">
      <c r="A62" s="58">
        <v>59</v>
      </c>
      <c r="B62" s="62" t="s">
        <v>100</v>
      </c>
      <c r="C62" s="60" t="s">
        <v>5</v>
      </c>
      <c r="D62" s="60" t="s">
        <v>334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</row>
    <row r="63" spans="1:256" ht="15.75">
      <c r="A63" s="58">
        <v>60</v>
      </c>
      <c r="B63" s="62" t="s">
        <v>101</v>
      </c>
      <c r="C63" s="60" t="s">
        <v>5</v>
      </c>
      <c r="D63" s="60" t="s">
        <v>313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</row>
    <row r="64" spans="1:256" ht="15.75">
      <c r="A64" s="58">
        <v>61</v>
      </c>
      <c r="B64" s="62" t="s">
        <v>180</v>
      </c>
      <c r="C64" s="60" t="s">
        <v>252</v>
      </c>
      <c r="D64" s="60">
        <v>0.015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</row>
    <row r="65" spans="1:256" ht="15.75">
      <c r="A65" s="58">
        <v>62</v>
      </c>
      <c r="B65" s="62" t="s">
        <v>251</v>
      </c>
      <c r="C65" s="60" t="s">
        <v>5</v>
      </c>
      <c r="D65" s="60" t="s">
        <v>209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  <c r="IV65" s="65"/>
    </row>
    <row r="66" spans="1:256" ht="47.25">
      <c r="A66" s="58">
        <v>63</v>
      </c>
      <c r="B66" s="62" t="s">
        <v>102</v>
      </c>
      <c r="C66" s="60" t="s">
        <v>5</v>
      </c>
      <c r="D66" s="60" t="s">
        <v>335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  <c r="IT66" s="65"/>
      <c r="IU66" s="65"/>
      <c r="IV66" s="65"/>
    </row>
    <row r="67" spans="1:256" ht="15.75">
      <c r="A67" s="58">
        <v>64</v>
      </c>
      <c r="B67" s="62" t="s">
        <v>95</v>
      </c>
      <c r="C67" s="60" t="s">
        <v>5</v>
      </c>
      <c r="D67" s="63" t="s">
        <v>234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  <c r="IP67" s="65"/>
      <c r="IQ67" s="65"/>
      <c r="IR67" s="65"/>
      <c r="IS67" s="65"/>
      <c r="IT67" s="65"/>
      <c r="IU67" s="65"/>
      <c r="IV67" s="65"/>
    </row>
    <row r="68" spans="1:256" ht="15.75">
      <c r="A68" s="58">
        <v>65</v>
      </c>
      <c r="B68" s="62" t="s">
        <v>96</v>
      </c>
      <c r="C68" s="60" t="s">
        <v>5</v>
      </c>
      <c r="D68" s="63" t="s">
        <v>244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  <c r="IB68" s="65"/>
      <c r="IC68" s="65"/>
      <c r="ID68" s="65"/>
      <c r="IE68" s="65"/>
      <c r="IF68" s="65"/>
      <c r="IG68" s="65"/>
      <c r="IH68" s="65"/>
      <c r="II68" s="65"/>
      <c r="IJ68" s="65"/>
      <c r="IK68" s="65"/>
      <c r="IL68" s="65"/>
      <c r="IM68" s="65"/>
      <c r="IN68" s="65"/>
      <c r="IO68" s="65"/>
      <c r="IP68" s="65"/>
      <c r="IQ68" s="65"/>
      <c r="IR68" s="65"/>
      <c r="IS68" s="65"/>
      <c r="IT68" s="65"/>
      <c r="IU68" s="65"/>
      <c r="IV68" s="65"/>
    </row>
    <row r="69" spans="1:256" ht="15.75">
      <c r="A69" s="58">
        <v>66</v>
      </c>
      <c r="B69" s="62" t="s">
        <v>64</v>
      </c>
      <c r="C69" s="60" t="s">
        <v>5</v>
      </c>
      <c r="D69" s="63" t="s">
        <v>281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  <c r="IS69" s="65"/>
      <c r="IT69" s="65"/>
      <c r="IU69" s="65"/>
      <c r="IV69" s="65"/>
    </row>
    <row r="70" spans="1:256" ht="15.75">
      <c r="A70" s="58">
        <v>67</v>
      </c>
      <c r="B70" s="62" t="s">
        <v>97</v>
      </c>
      <c r="C70" s="60" t="s">
        <v>332</v>
      </c>
      <c r="D70" s="60">
        <v>2634.69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  <c r="IT70" s="65"/>
      <c r="IU70" s="65"/>
      <c r="IV70" s="65"/>
    </row>
    <row r="71" spans="1:256" ht="15.75">
      <c r="A71" s="58">
        <v>68</v>
      </c>
      <c r="B71" s="62" t="s">
        <v>97</v>
      </c>
      <c r="C71" s="60" t="s">
        <v>333</v>
      </c>
      <c r="D71" s="60">
        <v>39.52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  <c r="IS71" s="65"/>
      <c r="IT71" s="65"/>
      <c r="IU71" s="65"/>
      <c r="IV71" s="65"/>
    </row>
    <row r="72" spans="1:256" ht="15.75">
      <c r="A72" s="58">
        <v>69</v>
      </c>
      <c r="B72" s="59" t="s">
        <v>98</v>
      </c>
      <c r="C72" s="60" t="s">
        <v>5</v>
      </c>
      <c r="D72" s="60" t="s">
        <v>328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  <c r="IT72" s="65"/>
      <c r="IU72" s="65"/>
      <c r="IV72" s="65"/>
    </row>
    <row r="73" spans="1:256" ht="15.75">
      <c r="A73" s="58">
        <v>70</v>
      </c>
      <c r="B73" s="62" t="s">
        <v>99</v>
      </c>
      <c r="C73" s="60" t="s">
        <v>5</v>
      </c>
      <c r="D73" s="60" t="s">
        <v>329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  <c r="IT73" s="65"/>
      <c r="IU73" s="65"/>
      <c r="IV73" s="65"/>
    </row>
    <row r="74" spans="1:256" ht="31.5">
      <c r="A74" s="58">
        <v>71</v>
      </c>
      <c r="B74" s="62" t="s">
        <v>100</v>
      </c>
      <c r="C74" s="60" t="s">
        <v>5</v>
      </c>
      <c r="D74" s="60" t="s">
        <v>250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  <c r="IT74" s="65"/>
      <c r="IU74" s="65"/>
      <c r="IV74" s="65"/>
    </row>
    <row r="75" spans="1:256" ht="15.75">
      <c r="A75" s="58">
        <v>72</v>
      </c>
      <c r="B75" s="62" t="s">
        <v>101</v>
      </c>
      <c r="C75" s="60" t="s">
        <v>5</v>
      </c>
      <c r="D75" s="60" t="s">
        <v>321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5"/>
      <c r="IT75" s="65"/>
      <c r="IU75" s="65"/>
      <c r="IV75" s="65"/>
    </row>
    <row r="76" spans="1:256" ht="15.75">
      <c r="A76" s="58">
        <v>73</v>
      </c>
      <c r="B76" s="62" t="s">
        <v>180</v>
      </c>
      <c r="C76" s="60" t="s">
        <v>252</v>
      </c>
      <c r="D76" s="70">
        <v>0.015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  <c r="IT76" s="65"/>
      <c r="IU76" s="65"/>
      <c r="IV76" s="65"/>
    </row>
    <row r="77" spans="1:256" ht="15.75">
      <c r="A77" s="58">
        <v>74</v>
      </c>
      <c r="B77" s="62" t="s">
        <v>181</v>
      </c>
      <c r="C77" s="60" t="s">
        <v>5</v>
      </c>
      <c r="D77" s="60" t="s">
        <v>209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65"/>
      <c r="IC77" s="65"/>
      <c r="ID77" s="65"/>
      <c r="IE77" s="65"/>
      <c r="IF77" s="65"/>
      <c r="IG77" s="65"/>
      <c r="IH77" s="65"/>
      <c r="II77" s="65"/>
      <c r="IJ77" s="65"/>
      <c r="IK77" s="65"/>
      <c r="IL77" s="65"/>
      <c r="IM77" s="65"/>
      <c r="IN77" s="65"/>
      <c r="IO77" s="65"/>
      <c r="IP77" s="65"/>
      <c r="IQ77" s="65"/>
      <c r="IR77" s="65"/>
      <c r="IS77" s="65"/>
      <c r="IT77" s="65"/>
      <c r="IU77" s="65"/>
      <c r="IV77" s="65"/>
    </row>
    <row r="78" spans="1:256" ht="47.25">
      <c r="A78" s="58">
        <v>75</v>
      </c>
      <c r="B78" s="62" t="s">
        <v>102</v>
      </c>
      <c r="C78" s="60" t="s">
        <v>5</v>
      </c>
      <c r="D78" s="60" t="s">
        <v>335</v>
      </c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65"/>
      <c r="IC78" s="65"/>
      <c r="ID78" s="65"/>
      <c r="IE78" s="65"/>
      <c r="IF78" s="65"/>
      <c r="IG78" s="65"/>
      <c r="IH78" s="65"/>
      <c r="II78" s="65"/>
      <c r="IJ78" s="65"/>
      <c r="IK78" s="65"/>
      <c r="IL78" s="65"/>
      <c r="IM78" s="65"/>
      <c r="IN78" s="65"/>
      <c r="IO78" s="65"/>
      <c r="IP78" s="65"/>
      <c r="IQ78" s="65"/>
      <c r="IR78" s="65"/>
      <c r="IS78" s="65"/>
      <c r="IT78" s="65"/>
      <c r="IU78" s="65"/>
      <c r="IV78" s="65"/>
    </row>
    <row r="79" spans="1:256" ht="15.75">
      <c r="A79" s="58">
        <v>76</v>
      </c>
      <c r="B79" s="62" t="s">
        <v>95</v>
      </c>
      <c r="C79" s="60" t="s">
        <v>5</v>
      </c>
      <c r="D79" s="60" t="s">
        <v>235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65"/>
      <c r="IC79" s="65"/>
      <c r="ID79" s="65"/>
      <c r="IE79" s="65"/>
      <c r="IF79" s="65"/>
      <c r="IG79" s="65"/>
      <c r="IH79" s="65"/>
      <c r="II79" s="65"/>
      <c r="IJ79" s="65"/>
      <c r="IK79" s="65"/>
      <c r="IL79" s="65"/>
      <c r="IM79" s="65"/>
      <c r="IN79" s="65"/>
      <c r="IO79" s="65"/>
      <c r="IP79" s="65"/>
      <c r="IQ79" s="65"/>
      <c r="IR79" s="65"/>
      <c r="IS79" s="65"/>
      <c r="IT79" s="65"/>
      <c r="IU79" s="65"/>
      <c r="IV79" s="65"/>
    </row>
    <row r="80" spans="1:256" ht="15.75">
      <c r="A80" s="58">
        <v>77</v>
      </c>
      <c r="B80" s="62" t="s">
        <v>96</v>
      </c>
      <c r="C80" s="60" t="s">
        <v>5</v>
      </c>
      <c r="D80" s="60" t="s">
        <v>253</v>
      </c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65"/>
      <c r="IC80" s="65"/>
      <c r="ID80" s="65"/>
      <c r="IE80" s="65"/>
      <c r="IF80" s="65"/>
      <c r="IG80" s="65"/>
      <c r="IH80" s="65"/>
      <c r="II80" s="65"/>
      <c r="IJ80" s="65"/>
      <c r="IK80" s="65"/>
      <c r="IL80" s="65"/>
      <c r="IM80" s="65"/>
      <c r="IN80" s="65"/>
      <c r="IO80" s="65"/>
      <c r="IP80" s="65"/>
      <c r="IQ80" s="65"/>
      <c r="IR80" s="65"/>
      <c r="IS80" s="65"/>
      <c r="IT80" s="65"/>
      <c r="IU80" s="65"/>
      <c r="IV80" s="65"/>
    </row>
    <row r="81" spans="1:256" ht="15.75">
      <c r="A81" s="58">
        <v>78</v>
      </c>
      <c r="B81" s="62" t="s">
        <v>64</v>
      </c>
      <c r="C81" s="60" t="s">
        <v>5</v>
      </c>
      <c r="D81" s="60" t="s">
        <v>304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65"/>
      <c r="HB81" s="65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65"/>
      <c r="IC81" s="65"/>
      <c r="ID81" s="65"/>
      <c r="IE81" s="65"/>
      <c r="IF81" s="65"/>
      <c r="IG81" s="65"/>
      <c r="IH81" s="65"/>
      <c r="II81" s="65"/>
      <c r="IJ81" s="65"/>
      <c r="IK81" s="65"/>
      <c r="IL81" s="65"/>
      <c r="IM81" s="65"/>
      <c r="IN81" s="65"/>
      <c r="IO81" s="65"/>
      <c r="IP81" s="65"/>
      <c r="IQ81" s="65"/>
      <c r="IR81" s="65"/>
      <c r="IS81" s="65"/>
      <c r="IT81" s="65"/>
      <c r="IU81" s="65"/>
      <c r="IV81" s="65"/>
    </row>
    <row r="82" spans="1:256" ht="15.75">
      <c r="A82" s="58">
        <v>79</v>
      </c>
      <c r="B82" s="62" t="s">
        <v>97</v>
      </c>
      <c r="C82" s="60" t="s">
        <v>336</v>
      </c>
      <c r="D82" s="60">
        <v>4.81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65"/>
      <c r="HB82" s="65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65"/>
      <c r="IC82" s="65"/>
      <c r="ID82" s="65"/>
      <c r="IE82" s="65"/>
      <c r="IF82" s="65"/>
      <c r="IG82" s="65"/>
      <c r="IH82" s="65"/>
      <c r="II82" s="65"/>
      <c r="IJ82" s="65"/>
      <c r="IK82" s="65"/>
      <c r="IL82" s="65"/>
      <c r="IM82" s="65"/>
      <c r="IN82" s="65"/>
      <c r="IO82" s="65"/>
      <c r="IP82" s="65"/>
      <c r="IQ82" s="65"/>
      <c r="IR82" s="65"/>
      <c r="IS82" s="65"/>
      <c r="IT82" s="65"/>
      <c r="IU82" s="65"/>
      <c r="IV82" s="65"/>
    </row>
    <row r="83" spans="1:256" ht="15.75">
      <c r="A83" s="58">
        <v>80</v>
      </c>
      <c r="B83" s="62" t="s">
        <v>98</v>
      </c>
      <c r="C83" s="60" t="s">
        <v>5</v>
      </c>
      <c r="D83" s="60" t="s">
        <v>337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65"/>
      <c r="HB83" s="65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65"/>
      <c r="IC83" s="65"/>
      <c r="ID83" s="65"/>
      <c r="IE83" s="65"/>
      <c r="IF83" s="65"/>
      <c r="IG83" s="65"/>
      <c r="IH83" s="65"/>
      <c r="II83" s="65"/>
      <c r="IJ83" s="65"/>
      <c r="IK83" s="65"/>
      <c r="IL83" s="65"/>
      <c r="IM83" s="65"/>
      <c r="IN83" s="65"/>
      <c r="IO83" s="65"/>
      <c r="IP83" s="65"/>
      <c r="IQ83" s="65"/>
      <c r="IR83" s="65"/>
      <c r="IS83" s="65"/>
      <c r="IT83" s="65"/>
      <c r="IU83" s="65"/>
      <c r="IV83" s="65"/>
    </row>
    <row r="84" spans="1:256" ht="31.5">
      <c r="A84" s="58">
        <v>81</v>
      </c>
      <c r="B84" s="59" t="s">
        <v>99</v>
      </c>
      <c r="C84" s="60" t="s">
        <v>5</v>
      </c>
      <c r="D84" s="60" t="s">
        <v>338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65"/>
      <c r="HB84" s="65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65"/>
      <c r="IC84" s="65"/>
      <c r="ID84" s="65"/>
      <c r="IE84" s="65"/>
      <c r="IF84" s="65"/>
      <c r="IG84" s="65"/>
      <c r="IH84" s="65"/>
      <c r="II84" s="65"/>
      <c r="IJ84" s="65"/>
      <c r="IK84" s="65"/>
      <c r="IL84" s="65"/>
      <c r="IM84" s="65"/>
      <c r="IN84" s="65"/>
      <c r="IO84" s="65"/>
      <c r="IP84" s="65"/>
      <c r="IQ84" s="65"/>
      <c r="IR84" s="65"/>
      <c r="IS84" s="65"/>
      <c r="IT84" s="65"/>
      <c r="IU84" s="65"/>
      <c r="IV84" s="65"/>
    </row>
    <row r="85" spans="1:256" ht="31.5">
      <c r="A85" s="58">
        <v>82</v>
      </c>
      <c r="B85" s="62" t="s">
        <v>100</v>
      </c>
      <c r="C85" s="60" t="s">
        <v>5</v>
      </c>
      <c r="D85" s="60" t="s">
        <v>339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65"/>
      <c r="IC85" s="65"/>
      <c r="ID85" s="65"/>
      <c r="IE85" s="65"/>
      <c r="IF85" s="65"/>
      <c r="IG85" s="65"/>
      <c r="IH85" s="65"/>
      <c r="II85" s="65"/>
      <c r="IJ85" s="65"/>
      <c r="IK85" s="65"/>
      <c r="IL85" s="65"/>
      <c r="IM85" s="65"/>
      <c r="IN85" s="65"/>
      <c r="IO85" s="65"/>
      <c r="IP85" s="65"/>
      <c r="IQ85" s="65"/>
      <c r="IR85" s="65"/>
      <c r="IS85" s="65"/>
      <c r="IT85" s="65"/>
      <c r="IU85" s="65"/>
      <c r="IV85" s="65"/>
    </row>
    <row r="86" spans="1:256" ht="15.75">
      <c r="A86" s="58">
        <v>83</v>
      </c>
      <c r="B86" s="62" t="s">
        <v>101</v>
      </c>
      <c r="C86" s="60" t="s">
        <v>5</v>
      </c>
      <c r="D86" s="60" t="s">
        <v>313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65"/>
      <c r="IC86" s="65"/>
      <c r="ID86" s="65"/>
      <c r="IE86" s="65"/>
      <c r="IF86" s="65"/>
      <c r="IG86" s="65"/>
      <c r="IH86" s="65"/>
      <c r="II86" s="65"/>
      <c r="IJ86" s="65"/>
      <c r="IK86" s="65"/>
      <c r="IL86" s="65"/>
      <c r="IM86" s="65"/>
      <c r="IN86" s="65"/>
      <c r="IO86" s="65"/>
      <c r="IP86" s="65"/>
      <c r="IQ86" s="65"/>
      <c r="IR86" s="65"/>
      <c r="IS86" s="65"/>
      <c r="IT86" s="65"/>
      <c r="IU86" s="65"/>
      <c r="IV86" s="65"/>
    </row>
    <row r="87" spans="1:256" ht="15.75">
      <c r="A87" s="58">
        <v>84</v>
      </c>
      <c r="B87" s="62" t="s">
        <v>180</v>
      </c>
      <c r="C87" s="60"/>
      <c r="D87" s="60" t="s">
        <v>255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65"/>
      <c r="IC87" s="65"/>
      <c r="ID87" s="65"/>
      <c r="IE87" s="65"/>
      <c r="IF87" s="65"/>
      <c r="IG87" s="65"/>
      <c r="IH87" s="65"/>
      <c r="II87" s="65"/>
      <c r="IJ87" s="65"/>
      <c r="IK87" s="65"/>
      <c r="IL87" s="65"/>
      <c r="IM87" s="65"/>
      <c r="IN87" s="65"/>
      <c r="IO87" s="65"/>
      <c r="IP87" s="65"/>
      <c r="IQ87" s="65"/>
      <c r="IR87" s="65"/>
      <c r="IS87" s="65"/>
      <c r="IT87" s="65"/>
      <c r="IU87" s="65"/>
      <c r="IV87" s="65"/>
    </row>
    <row r="88" spans="1:256" ht="15.75">
      <c r="A88" s="58">
        <v>85</v>
      </c>
      <c r="B88" s="62" t="s">
        <v>181</v>
      </c>
      <c r="C88" s="60" t="s">
        <v>340</v>
      </c>
      <c r="D88" s="60">
        <v>2.88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65"/>
      <c r="IC88" s="65"/>
      <c r="ID88" s="65"/>
      <c r="IE88" s="65"/>
      <c r="IF88" s="65"/>
      <c r="IG88" s="65"/>
      <c r="IH88" s="65"/>
      <c r="II88" s="65"/>
      <c r="IJ88" s="65"/>
      <c r="IK88" s="65"/>
      <c r="IL88" s="65"/>
      <c r="IM88" s="65"/>
      <c r="IN88" s="65"/>
      <c r="IO88" s="65"/>
      <c r="IP88" s="65"/>
      <c r="IQ88" s="65"/>
      <c r="IR88" s="65"/>
      <c r="IS88" s="65"/>
      <c r="IT88" s="65"/>
      <c r="IU88" s="65"/>
      <c r="IV88" s="65"/>
    </row>
    <row r="89" spans="1:256" ht="47.25">
      <c r="A89" s="58">
        <v>86</v>
      </c>
      <c r="B89" s="62" t="s">
        <v>102</v>
      </c>
      <c r="C89" s="60" t="s">
        <v>5</v>
      </c>
      <c r="D89" s="69" t="s">
        <v>341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/>
      <c r="IM89" s="65"/>
      <c r="IN89" s="65"/>
      <c r="IO89" s="65"/>
      <c r="IP89" s="65"/>
      <c r="IQ89" s="65"/>
      <c r="IR89" s="65"/>
      <c r="IS89" s="65"/>
      <c r="IT89" s="65"/>
      <c r="IU89" s="65"/>
      <c r="IV89" s="65"/>
    </row>
    <row r="90" spans="1:256" ht="15.75">
      <c r="A90" s="58">
        <v>87</v>
      </c>
      <c r="B90" s="62" t="s">
        <v>95</v>
      </c>
      <c r="C90" s="60" t="s">
        <v>5</v>
      </c>
      <c r="D90" s="60" t="s">
        <v>235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  <c r="IS90" s="65"/>
      <c r="IT90" s="65"/>
      <c r="IU90" s="65"/>
      <c r="IV90" s="65"/>
    </row>
    <row r="91" spans="1:256" ht="15.75">
      <c r="A91" s="58">
        <v>88</v>
      </c>
      <c r="B91" s="62" t="s">
        <v>96</v>
      </c>
      <c r="C91" s="60" t="s">
        <v>5</v>
      </c>
      <c r="D91" s="60" t="s">
        <v>253</v>
      </c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65"/>
      <c r="IC91" s="65"/>
      <c r="ID91" s="65"/>
      <c r="IE91" s="65"/>
      <c r="IF91" s="65"/>
      <c r="IG91" s="65"/>
      <c r="IH91" s="65"/>
      <c r="II91" s="65"/>
      <c r="IJ91" s="65"/>
      <c r="IK91" s="65"/>
      <c r="IL91" s="65"/>
      <c r="IM91" s="65"/>
      <c r="IN91" s="65"/>
      <c r="IO91" s="65"/>
      <c r="IP91" s="65"/>
      <c r="IQ91" s="65"/>
      <c r="IR91" s="65"/>
      <c r="IS91" s="65"/>
      <c r="IT91" s="65"/>
      <c r="IU91" s="65"/>
      <c r="IV91" s="65"/>
    </row>
    <row r="92" spans="1:256" ht="15.75">
      <c r="A92" s="58">
        <v>89</v>
      </c>
      <c r="B92" s="62" t="s">
        <v>64</v>
      </c>
      <c r="C92" s="60" t="s">
        <v>5</v>
      </c>
      <c r="D92" s="60" t="s">
        <v>304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  <c r="IS92" s="65"/>
      <c r="IT92" s="65"/>
      <c r="IU92" s="65"/>
      <c r="IV92" s="65"/>
    </row>
    <row r="93" spans="1:256" ht="15.75">
      <c r="A93" s="58">
        <v>90</v>
      </c>
      <c r="B93" s="62" t="s">
        <v>97</v>
      </c>
      <c r="C93" s="60" t="s">
        <v>336</v>
      </c>
      <c r="D93" s="60">
        <v>5.04</v>
      </c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65"/>
      <c r="IC93" s="65"/>
      <c r="ID93" s="65"/>
      <c r="IE93" s="65"/>
      <c r="IF93" s="65"/>
      <c r="IG93" s="65"/>
      <c r="IH93" s="65"/>
      <c r="II93" s="65"/>
      <c r="IJ93" s="65"/>
      <c r="IK93" s="65"/>
      <c r="IL93" s="65"/>
      <c r="IM93" s="65"/>
      <c r="IN93" s="65"/>
      <c r="IO93" s="65"/>
      <c r="IP93" s="65"/>
      <c r="IQ93" s="65"/>
      <c r="IR93" s="65"/>
      <c r="IS93" s="65"/>
      <c r="IT93" s="65"/>
      <c r="IU93" s="65"/>
      <c r="IV93" s="65"/>
    </row>
    <row r="94" spans="1:256" ht="15.75">
      <c r="A94" s="58">
        <v>91</v>
      </c>
      <c r="B94" s="62" t="s">
        <v>98</v>
      </c>
      <c r="C94" s="60" t="s">
        <v>5</v>
      </c>
      <c r="D94" s="60" t="s">
        <v>254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65"/>
      <c r="IC94" s="65"/>
      <c r="ID94" s="65"/>
      <c r="IE94" s="65"/>
      <c r="IF94" s="65"/>
      <c r="IG94" s="65"/>
      <c r="IH94" s="65"/>
      <c r="II94" s="65"/>
      <c r="IJ94" s="65"/>
      <c r="IK94" s="65"/>
      <c r="IL94" s="65"/>
      <c r="IM94" s="65"/>
      <c r="IN94" s="65"/>
      <c r="IO94" s="65"/>
      <c r="IP94" s="65"/>
      <c r="IQ94" s="65"/>
      <c r="IR94" s="65"/>
      <c r="IS94" s="65"/>
      <c r="IT94" s="65"/>
      <c r="IU94" s="65"/>
      <c r="IV94" s="65"/>
    </row>
    <row r="95" spans="1:256" ht="15.75">
      <c r="A95" s="58">
        <v>92</v>
      </c>
      <c r="B95" s="62" t="s">
        <v>99</v>
      </c>
      <c r="C95" s="60" t="s">
        <v>5</v>
      </c>
      <c r="D95" s="60" t="s">
        <v>338</v>
      </c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65"/>
      <c r="IC95" s="65"/>
      <c r="ID95" s="65"/>
      <c r="IE95" s="65"/>
      <c r="IF95" s="65"/>
      <c r="IG95" s="65"/>
      <c r="IH95" s="65"/>
      <c r="II95" s="65"/>
      <c r="IJ95" s="65"/>
      <c r="IK95" s="65"/>
      <c r="IL95" s="65"/>
      <c r="IM95" s="65"/>
      <c r="IN95" s="65"/>
      <c r="IO95" s="65"/>
      <c r="IP95" s="65"/>
      <c r="IQ95" s="65"/>
      <c r="IR95" s="65"/>
      <c r="IS95" s="65"/>
      <c r="IT95" s="65"/>
      <c r="IU95" s="65"/>
      <c r="IV95" s="65"/>
    </row>
    <row r="96" spans="1:256" ht="31.5">
      <c r="A96" s="58">
        <v>93</v>
      </c>
      <c r="B96" s="59" t="s">
        <v>100</v>
      </c>
      <c r="C96" s="60" t="s">
        <v>5</v>
      </c>
      <c r="D96" s="60" t="s">
        <v>339</v>
      </c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65"/>
      <c r="IC96" s="65"/>
      <c r="ID96" s="65"/>
      <c r="IE96" s="65"/>
      <c r="IF96" s="65"/>
      <c r="IG96" s="65"/>
      <c r="IH96" s="65"/>
      <c r="II96" s="65"/>
      <c r="IJ96" s="65"/>
      <c r="IK96" s="65"/>
      <c r="IL96" s="65"/>
      <c r="IM96" s="65"/>
      <c r="IN96" s="65"/>
      <c r="IO96" s="65"/>
      <c r="IP96" s="65"/>
      <c r="IQ96" s="65"/>
      <c r="IR96" s="65"/>
      <c r="IS96" s="65"/>
      <c r="IT96" s="65"/>
      <c r="IU96" s="65"/>
      <c r="IV96" s="65"/>
    </row>
    <row r="97" spans="1:256" ht="15.75">
      <c r="A97" s="58">
        <v>94</v>
      </c>
      <c r="B97" s="62" t="s">
        <v>101</v>
      </c>
      <c r="C97" s="60" t="s">
        <v>5</v>
      </c>
      <c r="D97" s="63" t="s">
        <v>321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65"/>
      <c r="IC97" s="65"/>
      <c r="ID97" s="65"/>
      <c r="IE97" s="65"/>
      <c r="IF97" s="65"/>
      <c r="IG97" s="65"/>
      <c r="IH97" s="65"/>
      <c r="II97" s="65"/>
      <c r="IJ97" s="65"/>
      <c r="IK97" s="65"/>
      <c r="IL97" s="65"/>
      <c r="IM97" s="65"/>
      <c r="IN97" s="65"/>
      <c r="IO97" s="65"/>
      <c r="IP97" s="65"/>
      <c r="IQ97" s="65"/>
      <c r="IR97" s="65"/>
      <c r="IS97" s="65"/>
      <c r="IT97" s="65"/>
      <c r="IU97" s="65"/>
      <c r="IV97" s="65"/>
    </row>
    <row r="98" spans="1:256" ht="15.75">
      <c r="A98" s="58">
        <v>95</v>
      </c>
      <c r="B98" s="62" t="s">
        <v>180</v>
      </c>
      <c r="C98" s="60"/>
      <c r="D98" s="60" t="s">
        <v>255</v>
      </c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65"/>
      <c r="IC98" s="65"/>
      <c r="ID98" s="65"/>
      <c r="IE98" s="65"/>
      <c r="IF98" s="65"/>
      <c r="IG98" s="65"/>
      <c r="IH98" s="65"/>
      <c r="II98" s="65"/>
      <c r="IJ98" s="65"/>
      <c r="IK98" s="65"/>
      <c r="IL98" s="65"/>
      <c r="IM98" s="65"/>
      <c r="IN98" s="65"/>
      <c r="IO98" s="65"/>
      <c r="IP98" s="65"/>
      <c r="IQ98" s="65"/>
      <c r="IR98" s="65"/>
      <c r="IS98" s="65"/>
      <c r="IT98" s="65"/>
      <c r="IU98" s="65"/>
      <c r="IV98" s="65"/>
    </row>
    <row r="99" spans="1:256" ht="15.75">
      <c r="A99" s="58">
        <v>96</v>
      </c>
      <c r="B99" s="62" t="s">
        <v>181</v>
      </c>
      <c r="C99" s="60" t="s">
        <v>340</v>
      </c>
      <c r="D99" s="60">
        <v>2.88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65"/>
      <c r="IC99" s="65"/>
      <c r="ID99" s="65"/>
      <c r="IE99" s="65"/>
      <c r="IF99" s="65"/>
      <c r="IG99" s="65"/>
      <c r="IH99" s="65"/>
      <c r="II99" s="65"/>
      <c r="IJ99" s="65"/>
      <c r="IK99" s="65"/>
      <c r="IL99" s="65"/>
      <c r="IM99" s="65"/>
      <c r="IN99" s="65"/>
      <c r="IO99" s="65"/>
      <c r="IP99" s="65"/>
      <c r="IQ99" s="65"/>
      <c r="IR99" s="65"/>
      <c r="IS99" s="65"/>
      <c r="IT99" s="65"/>
      <c r="IU99" s="65"/>
      <c r="IV99" s="65"/>
    </row>
    <row r="100" spans="1:256" ht="47.25">
      <c r="A100" s="58">
        <v>97</v>
      </c>
      <c r="B100" s="62" t="s">
        <v>102</v>
      </c>
      <c r="C100" s="60" t="s">
        <v>5</v>
      </c>
      <c r="D100" s="69" t="s">
        <v>341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65"/>
      <c r="IC100" s="65"/>
      <c r="ID100" s="65"/>
      <c r="IE100" s="65"/>
      <c r="IF100" s="65"/>
      <c r="IG100" s="65"/>
      <c r="IH100" s="65"/>
      <c r="II100" s="65"/>
      <c r="IJ100" s="65"/>
      <c r="IK100" s="65"/>
      <c r="IL100" s="65"/>
      <c r="IM100" s="65"/>
      <c r="IN100" s="65"/>
      <c r="IO100" s="65"/>
      <c r="IP100" s="65"/>
      <c r="IQ100" s="65"/>
      <c r="IR100" s="65"/>
      <c r="IS100" s="65"/>
      <c r="IT100" s="65"/>
      <c r="IU100" s="65"/>
      <c r="IV100" s="65"/>
    </row>
    <row r="101" spans="1:256" ht="15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65"/>
      <c r="IC101" s="65"/>
      <c r="ID101" s="65"/>
      <c r="IE101" s="65"/>
      <c r="IF101" s="65"/>
      <c r="IG101" s="65"/>
      <c r="IH101" s="65"/>
      <c r="II101" s="65"/>
      <c r="IJ101" s="65"/>
      <c r="IK101" s="65"/>
      <c r="IL101" s="65"/>
      <c r="IM101" s="65"/>
      <c r="IN101" s="65"/>
      <c r="IO101" s="65"/>
      <c r="IP101" s="65"/>
      <c r="IQ101" s="65"/>
      <c r="IR101" s="65"/>
      <c r="IS101" s="65"/>
      <c r="IT101" s="65"/>
      <c r="IU101" s="65"/>
      <c r="IV101" s="65"/>
    </row>
    <row r="102" spans="1:256" ht="15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65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  <c r="IS102" s="65"/>
      <c r="IT102" s="65"/>
      <c r="IU102" s="65"/>
      <c r="IV102" s="65"/>
    </row>
    <row r="103" spans="1:256" ht="15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65"/>
      <c r="IC103" s="65"/>
      <c r="ID103" s="65"/>
      <c r="IE103" s="65"/>
      <c r="IF103" s="65"/>
      <c r="IG103" s="65"/>
      <c r="IH103" s="65"/>
      <c r="II103" s="65"/>
      <c r="IJ103" s="65"/>
      <c r="IK103" s="65"/>
      <c r="IL103" s="65"/>
      <c r="IM103" s="65"/>
      <c r="IN103" s="65"/>
      <c r="IO103" s="65"/>
      <c r="IP103" s="65"/>
      <c r="IQ103" s="65"/>
      <c r="IR103" s="65"/>
      <c r="IS103" s="65"/>
      <c r="IT103" s="65"/>
      <c r="IU103" s="65"/>
      <c r="IV103" s="65"/>
    </row>
    <row r="104" spans="1:256" ht="15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  <c r="GI104" s="65"/>
      <c r="GJ104" s="65"/>
      <c r="GK104" s="65"/>
      <c r="GL104" s="65"/>
      <c r="GM104" s="65"/>
      <c r="GN104" s="65"/>
      <c r="GO104" s="65"/>
      <c r="GP104" s="65"/>
      <c r="GQ104" s="65"/>
      <c r="GR104" s="65"/>
      <c r="GS104" s="65"/>
      <c r="GT104" s="65"/>
      <c r="GU104" s="65"/>
      <c r="GV104" s="65"/>
      <c r="GW104" s="65"/>
      <c r="GX104" s="65"/>
      <c r="GY104" s="65"/>
      <c r="GZ104" s="65"/>
      <c r="HA104" s="65"/>
      <c r="HB104" s="65"/>
      <c r="HC104" s="65"/>
      <c r="HD104" s="65"/>
      <c r="HE104" s="65"/>
      <c r="HF104" s="65"/>
      <c r="HG104" s="65"/>
      <c r="HH104" s="65"/>
      <c r="HI104" s="65"/>
      <c r="HJ104" s="65"/>
      <c r="HK104" s="65"/>
      <c r="HL104" s="65"/>
      <c r="HM104" s="65"/>
      <c r="HN104" s="65"/>
      <c r="HO104" s="65"/>
      <c r="HP104" s="65"/>
      <c r="HQ104" s="65"/>
      <c r="HR104" s="65"/>
      <c r="HS104" s="65"/>
      <c r="HT104" s="65"/>
      <c r="HU104" s="65"/>
      <c r="HV104" s="65"/>
      <c r="HW104" s="65"/>
      <c r="HX104" s="65"/>
      <c r="HY104" s="65"/>
      <c r="HZ104" s="65"/>
      <c r="IA104" s="65"/>
      <c r="IB104" s="65"/>
      <c r="IC104" s="65"/>
      <c r="ID104" s="65"/>
      <c r="IE104" s="65"/>
      <c r="IF104" s="65"/>
      <c r="IG104" s="65"/>
      <c r="IH104" s="65"/>
      <c r="II104" s="65"/>
      <c r="IJ104" s="65"/>
      <c r="IK104" s="65"/>
      <c r="IL104" s="65"/>
      <c r="IM104" s="65"/>
      <c r="IN104" s="65"/>
      <c r="IO104" s="65"/>
      <c r="IP104" s="65"/>
      <c r="IQ104" s="65"/>
      <c r="IR104" s="65"/>
      <c r="IS104" s="65"/>
      <c r="IT104" s="65"/>
      <c r="IU104" s="65"/>
      <c r="IV104" s="65"/>
    </row>
    <row r="105" spans="1:256" ht="15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65"/>
      <c r="GE105" s="65"/>
      <c r="GF105" s="65"/>
      <c r="GG105" s="65"/>
      <c r="GH105" s="65"/>
      <c r="GI105" s="65"/>
      <c r="GJ105" s="65"/>
      <c r="GK105" s="65"/>
      <c r="GL105" s="65"/>
      <c r="GM105" s="65"/>
      <c r="GN105" s="65"/>
      <c r="GO105" s="65"/>
      <c r="GP105" s="65"/>
      <c r="GQ105" s="65"/>
      <c r="GR105" s="65"/>
      <c r="GS105" s="65"/>
      <c r="GT105" s="65"/>
      <c r="GU105" s="65"/>
      <c r="GV105" s="65"/>
      <c r="GW105" s="65"/>
      <c r="GX105" s="65"/>
      <c r="GY105" s="65"/>
      <c r="GZ105" s="65"/>
      <c r="HA105" s="65"/>
      <c r="HB105" s="65"/>
      <c r="HC105" s="65"/>
      <c r="HD105" s="65"/>
      <c r="HE105" s="65"/>
      <c r="HF105" s="65"/>
      <c r="HG105" s="65"/>
      <c r="HH105" s="65"/>
      <c r="HI105" s="65"/>
      <c r="HJ105" s="65"/>
      <c r="HK105" s="65"/>
      <c r="HL105" s="65"/>
      <c r="HM105" s="65"/>
      <c r="HN105" s="65"/>
      <c r="HO105" s="65"/>
      <c r="HP105" s="65"/>
      <c r="HQ105" s="65"/>
      <c r="HR105" s="65"/>
      <c r="HS105" s="65"/>
      <c r="HT105" s="65"/>
      <c r="HU105" s="65"/>
      <c r="HV105" s="65"/>
      <c r="HW105" s="65"/>
      <c r="HX105" s="65"/>
      <c r="HY105" s="65"/>
      <c r="HZ105" s="65"/>
      <c r="IA105" s="65"/>
      <c r="IB105" s="65"/>
      <c r="IC105" s="65"/>
      <c r="ID105" s="65"/>
      <c r="IE105" s="65"/>
      <c r="IF105" s="65"/>
      <c r="IG105" s="65"/>
      <c r="IH105" s="65"/>
      <c r="II105" s="65"/>
      <c r="IJ105" s="65"/>
      <c r="IK105" s="65"/>
      <c r="IL105" s="65"/>
      <c r="IM105" s="65"/>
      <c r="IN105" s="65"/>
      <c r="IO105" s="65"/>
      <c r="IP105" s="65"/>
      <c r="IQ105" s="65"/>
      <c r="IR105" s="65"/>
      <c r="IS105" s="65"/>
      <c r="IT105" s="65"/>
      <c r="IU105" s="65"/>
      <c r="IV105" s="65"/>
    </row>
    <row r="106" spans="1:256" ht="15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  <c r="GR106" s="65"/>
      <c r="GS106" s="65"/>
      <c r="GT106" s="65"/>
      <c r="GU106" s="65"/>
      <c r="GV106" s="65"/>
      <c r="GW106" s="65"/>
      <c r="GX106" s="65"/>
      <c r="GY106" s="65"/>
      <c r="GZ106" s="65"/>
      <c r="HA106" s="65"/>
      <c r="HB106" s="65"/>
      <c r="HC106" s="65"/>
      <c r="HD106" s="65"/>
      <c r="HE106" s="65"/>
      <c r="HF106" s="65"/>
      <c r="HG106" s="65"/>
      <c r="HH106" s="65"/>
      <c r="HI106" s="65"/>
      <c r="HJ106" s="65"/>
      <c r="HK106" s="65"/>
      <c r="HL106" s="65"/>
      <c r="HM106" s="65"/>
      <c r="HN106" s="65"/>
      <c r="HO106" s="65"/>
      <c r="HP106" s="65"/>
      <c r="HQ106" s="65"/>
      <c r="HR106" s="65"/>
      <c r="HS106" s="65"/>
      <c r="HT106" s="65"/>
      <c r="HU106" s="65"/>
      <c r="HV106" s="65"/>
      <c r="HW106" s="65"/>
      <c r="HX106" s="65"/>
      <c r="HY106" s="65"/>
      <c r="HZ106" s="65"/>
      <c r="IA106" s="65"/>
      <c r="IB106" s="65"/>
      <c r="IC106" s="65"/>
      <c r="ID106" s="65"/>
      <c r="IE106" s="65"/>
      <c r="IF106" s="65"/>
      <c r="IG106" s="65"/>
      <c r="IH106" s="65"/>
      <c r="II106" s="65"/>
      <c r="IJ106" s="65"/>
      <c r="IK106" s="65"/>
      <c r="IL106" s="65"/>
      <c r="IM106" s="65"/>
      <c r="IN106" s="65"/>
      <c r="IO106" s="65"/>
      <c r="IP106" s="65"/>
      <c r="IQ106" s="65"/>
      <c r="IR106" s="65"/>
      <c r="IS106" s="65"/>
      <c r="IT106" s="65"/>
      <c r="IU106" s="65"/>
      <c r="IV106" s="65"/>
    </row>
    <row r="107" spans="1:256" ht="15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  <c r="IT107" s="65"/>
      <c r="IU107" s="65"/>
      <c r="IV107" s="65"/>
    </row>
    <row r="108" spans="1:256" ht="15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65"/>
      <c r="HL108" s="65"/>
      <c r="HM108" s="65"/>
      <c r="HN108" s="65"/>
      <c r="HO108" s="65"/>
      <c r="HP108" s="65"/>
      <c r="HQ108" s="65"/>
      <c r="HR108" s="65"/>
      <c r="HS108" s="65"/>
      <c r="HT108" s="65"/>
      <c r="HU108" s="65"/>
      <c r="HV108" s="65"/>
      <c r="HW108" s="65"/>
      <c r="HX108" s="65"/>
      <c r="HY108" s="65"/>
      <c r="HZ108" s="65"/>
      <c r="IA108" s="65"/>
      <c r="IB108" s="65"/>
      <c r="IC108" s="65"/>
      <c r="ID108" s="65"/>
      <c r="IE108" s="65"/>
      <c r="IF108" s="65"/>
      <c r="IG108" s="65"/>
      <c r="IH108" s="65"/>
      <c r="II108" s="65"/>
      <c r="IJ108" s="65"/>
      <c r="IK108" s="65"/>
      <c r="IL108" s="65"/>
      <c r="IM108" s="65"/>
      <c r="IN108" s="65"/>
      <c r="IO108" s="65"/>
      <c r="IP108" s="65"/>
      <c r="IQ108" s="65"/>
      <c r="IR108" s="65"/>
      <c r="IS108" s="65"/>
      <c r="IT108" s="65"/>
      <c r="IU108" s="65"/>
      <c r="IV108" s="65"/>
    </row>
    <row r="109" spans="1:256" ht="15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  <c r="IN109" s="65"/>
      <c r="IO109" s="65"/>
      <c r="IP109" s="65"/>
      <c r="IQ109" s="65"/>
      <c r="IR109" s="65"/>
      <c r="IS109" s="65"/>
      <c r="IT109" s="65"/>
      <c r="IU109" s="65"/>
      <c r="IV109" s="65"/>
    </row>
    <row r="110" spans="1:256" ht="15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  <c r="HV110" s="65"/>
      <c r="HW110" s="65"/>
      <c r="HX110" s="65"/>
      <c r="HY110" s="65"/>
      <c r="HZ110" s="65"/>
      <c r="IA110" s="65"/>
      <c r="IB110" s="65"/>
      <c r="IC110" s="65"/>
      <c r="ID110" s="65"/>
      <c r="IE110" s="65"/>
      <c r="IF110" s="65"/>
      <c r="IG110" s="65"/>
      <c r="IH110" s="65"/>
      <c r="II110" s="65"/>
      <c r="IJ110" s="65"/>
      <c r="IK110" s="65"/>
      <c r="IL110" s="65"/>
      <c r="IM110" s="65"/>
      <c r="IN110" s="65"/>
      <c r="IO110" s="65"/>
      <c r="IP110" s="65"/>
      <c r="IQ110" s="65"/>
      <c r="IR110" s="65"/>
      <c r="IS110" s="65"/>
      <c r="IT110" s="65"/>
      <c r="IU110" s="65"/>
      <c r="IV110" s="65"/>
    </row>
    <row r="111" spans="1:256" ht="15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65"/>
      <c r="HL111" s="65"/>
      <c r="HM111" s="65"/>
      <c r="HN111" s="65"/>
      <c r="HO111" s="65"/>
      <c r="HP111" s="65"/>
      <c r="HQ111" s="65"/>
      <c r="HR111" s="65"/>
      <c r="HS111" s="65"/>
      <c r="HT111" s="65"/>
      <c r="HU111" s="65"/>
      <c r="HV111" s="65"/>
      <c r="HW111" s="65"/>
      <c r="HX111" s="65"/>
      <c r="HY111" s="65"/>
      <c r="HZ111" s="65"/>
      <c r="IA111" s="65"/>
      <c r="IB111" s="65"/>
      <c r="IC111" s="65"/>
      <c r="ID111" s="65"/>
      <c r="IE111" s="65"/>
      <c r="IF111" s="65"/>
      <c r="IG111" s="65"/>
      <c r="IH111" s="65"/>
      <c r="II111" s="65"/>
      <c r="IJ111" s="65"/>
      <c r="IK111" s="65"/>
      <c r="IL111" s="65"/>
      <c r="IM111" s="65"/>
      <c r="IN111" s="65"/>
      <c r="IO111" s="65"/>
      <c r="IP111" s="65"/>
      <c r="IQ111" s="65"/>
      <c r="IR111" s="65"/>
      <c r="IS111" s="65"/>
      <c r="IT111" s="65"/>
      <c r="IU111" s="65"/>
      <c r="IV111" s="65"/>
    </row>
    <row r="112" spans="1:256" ht="15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5"/>
      <c r="GD112" s="65"/>
      <c r="GE112" s="65"/>
      <c r="GF112" s="65"/>
      <c r="GG112" s="65"/>
      <c r="GH112" s="65"/>
      <c r="GI112" s="65"/>
      <c r="GJ112" s="65"/>
      <c r="GK112" s="65"/>
      <c r="GL112" s="65"/>
      <c r="GM112" s="65"/>
      <c r="GN112" s="65"/>
      <c r="GO112" s="65"/>
      <c r="GP112" s="65"/>
      <c r="GQ112" s="65"/>
      <c r="GR112" s="65"/>
      <c r="GS112" s="65"/>
      <c r="GT112" s="65"/>
      <c r="GU112" s="65"/>
      <c r="GV112" s="65"/>
      <c r="GW112" s="65"/>
      <c r="GX112" s="65"/>
      <c r="GY112" s="65"/>
      <c r="GZ112" s="65"/>
      <c r="HA112" s="65"/>
      <c r="HB112" s="65"/>
      <c r="HC112" s="65"/>
      <c r="HD112" s="65"/>
      <c r="HE112" s="65"/>
      <c r="HF112" s="65"/>
      <c r="HG112" s="65"/>
      <c r="HH112" s="65"/>
      <c r="HI112" s="65"/>
      <c r="HJ112" s="65"/>
      <c r="HK112" s="65"/>
      <c r="HL112" s="65"/>
      <c r="HM112" s="65"/>
      <c r="HN112" s="65"/>
      <c r="HO112" s="65"/>
      <c r="HP112" s="65"/>
      <c r="HQ112" s="65"/>
      <c r="HR112" s="65"/>
      <c r="HS112" s="65"/>
      <c r="HT112" s="65"/>
      <c r="HU112" s="65"/>
      <c r="HV112" s="65"/>
      <c r="HW112" s="65"/>
      <c r="HX112" s="65"/>
      <c r="HY112" s="65"/>
      <c r="HZ112" s="65"/>
      <c r="IA112" s="65"/>
      <c r="IB112" s="65"/>
      <c r="IC112" s="65"/>
      <c r="ID112" s="65"/>
      <c r="IE112" s="65"/>
      <c r="IF112" s="65"/>
      <c r="IG112" s="65"/>
      <c r="IH112" s="65"/>
      <c r="II112" s="65"/>
      <c r="IJ112" s="65"/>
      <c r="IK112" s="65"/>
      <c r="IL112" s="65"/>
      <c r="IM112" s="65"/>
      <c r="IN112" s="65"/>
      <c r="IO112" s="65"/>
      <c r="IP112" s="65"/>
      <c r="IQ112" s="65"/>
      <c r="IR112" s="65"/>
      <c r="IS112" s="65"/>
      <c r="IT112" s="65"/>
      <c r="IU112" s="65"/>
      <c r="IV112" s="65"/>
    </row>
    <row r="113" spans="1:256" ht="15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  <c r="IA113" s="65"/>
      <c r="IB113" s="65"/>
      <c r="IC113" s="65"/>
      <c r="ID113" s="65"/>
      <c r="IE113" s="65"/>
      <c r="IF113" s="65"/>
      <c r="IG113" s="65"/>
      <c r="IH113" s="65"/>
      <c r="II113" s="65"/>
      <c r="IJ113" s="65"/>
      <c r="IK113" s="65"/>
      <c r="IL113" s="65"/>
      <c r="IM113" s="65"/>
      <c r="IN113" s="65"/>
      <c r="IO113" s="65"/>
      <c r="IP113" s="65"/>
      <c r="IQ113" s="65"/>
      <c r="IR113" s="65"/>
      <c r="IS113" s="65"/>
      <c r="IT113" s="65"/>
      <c r="IU113" s="65"/>
      <c r="IV113" s="65"/>
    </row>
    <row r="114" spans="1:256" ht="15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  <c r="GC114" s="65"/>
      <c r="GD114" s="65"/>
      <c r="GE114" s="65"/>
      <c r="GF114" s="65"/>
      <c r="GG114" s="65"/>
      <c r="GH114" s="65"/>
      <c r="GI114" s="65"/>
      <c r="GJ114" s="65"/>
      <c r="GK114" s="65"/>
      <c r="GL114" s="65"/>
      <c r="GM114" s="65"/>
      <c r="GN114" s="65"/>
      <c r="GO114" s="65"/>
      <c r="GP114" s="65"/>
      <c r="GQ114" s="65"/>
      <c r="GR114" s="65"/>
      <c r="GS114" s="65"/>
      <c r="GT114" s="65"/>
      <c r="GU114" s="65"/>
      <c r="GV114" s="65"/>
      <c r="GW114" s="65"/>
      <c r="GX114" s="65"/>
      <c r="GY114" s="65"/>
      <c r="GZ114" s="65"/>
      <c r="HA114" s="65"/>
      <c r="HB114" s="65"/>
      <c r="HC114" s="65"/>
      <c r="HD114" s="65"/>
      <c r="HE114" s="65"/>
      <c r="HF114" s="65"/>
      <c r="HG114" s="65"/>
      <c r="HH114" s="65"/>
      <c r="HI114" s="65"/>
      <c r="HJ114" s="65"/>
      <c r="HK114" s="65"/>
      <c r="HL114" s="65"/>
      <c r="HM114" s="65"/>
      <c r="HN114" s="65"/>
      <c r="HO114" s="65"/>
      <c r="HP114" s="65"/>
      <c r="HQ114" s="65"/>
      <c r="HR114" s="65"/>
      <c r="HS114" s="65"/>
      <c r="HT114" s="65"/>
      <c r="HU114" s="65"/>
      <c r="HV114" s="65"/>
      <c r="HW114" s="65"/>
      <c r="HX114" s="65"/>
      <c r="HY114" s="65"/>
      <c r="HZ114" s="65"/>
      <c r="IA114" s="65"/>
      <c r="IB114" s="65"/>
      <c r="IC114" s="65"/>
      <c r="ID114" s="65"/>
      <c r="IE114" s="65"/>
      <c r="IF114" s="65"/>
      <c r="IG114" s="65"/>
      <c r="IH114" s="65"/>
      <c r="II114" s="65"/>
      <c r="IJ114" s="65"/>
      <c r="IK114" s="65"/>
      <c r="IL114" s="65"/>
      <c r="IM114" s="65"/>
      <c r="IN114" s="65"/>
      <c r="IO114" s="65"/>
      <c r="IP114" s="65"/>
      <c r="IQ114" s="65"/>
      <c r="IR114" s="65"/>
      <c r="IS114" s="65"/>
      <c r="IT114" s="65"/>
      <c r="IU114" s="65"/>
      <c r="IV114" s="65"/>
    </row>
    <row r="115" spans="1:256" ht="15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  <c r="GI115" s="65"/>
      <c r="GJ115" s="65"/>
      <c r="GK115" s="65"/>
      <c r="GL115" s="65"/>
      <c r="GM115" s="65"/>
      <c r="GN115" s="65"/>
      <c r="GO115" s="65"/>
      <c r="GP115" s="65"/>
      <c r="GQ115" s="65"/>
      <c r="GR115" s="65"/>
      <c r="GS115" s="65"/>
      <c r="GT115" s="65"/>
      <c r="GU115" s="65"/>
      <c r="GV115" s="65"/>
      <c r="GW115" s="65"/>
      <c r="GX115" s="65"/>
      <c r="GY115" s="65"/>
      <c r="GZ115" s="65"/>
      <c r="HA115" s="65"/>
      <c r="HB115" s="65"/>
      <c r="HC115" s="65"/>
      <c r="HD115" s="65"/>
      <c r="HE115" s="65"/>
      <c r="HF115" s="65"/>
      <c r="HG115" s="65"/>
      <c r="HH115" s="65"/>
      <c r="HI115" s="65"/>
      <c r="HJ115" s="65"/>
      <c r="HK115" s="65"/>
      <c r="HL115" s="65"/>
      <c r="HM115" s="65"/>
      <c r="HN115" s="65"/>
      <c r="HO115" s="65"/>
      <c r="HP115" s="65"/>
      <c r="HQ115" s="65"/>
      <c r="HR115" s="65"/>
      <c r="HS115" s="65"/>
      <c r="HT115" s="65"/>
      <c r="HU115" s="65"/>
      <c r="HV115" s="65"/>
      <c r="HW115" s="65"/>
      <c r="HX115" s="65"/>
      <c r="HY115" s="65"/>
      <c r="HZ115" s="65"/>
      <c r="IA115" s="65"/>
      <c r="IB115" s="65"/>
      <c r="IC115" s="65"/>
      <c r="ID115" s="65"/>
      <c r="IE115" s="65"/>
      <c r="IF115" s="65"/>
      <c r="IG115" s="65"/>
      <c r="IH115" s="65"/>
      <c r="II115" s="65"/>
      <c r="IJ115" s="65"/>
      <c r="IK115" s="65"/>
      <c r="IL115" s="65"/>
      <c r="IM115" s="65"/>
      <c r="IN115" s="65"/>
      <c r="IO115" s="65"/>
      <c r="IP115" s="65"/>
      <c r="IQ115" s="65"/>
      <c r="IR115" s="65"/>
      <c r="IS115" s="65"/>
      <c r="IT115" s="65"/>
      <c r="IU115" s="65"/>
      <c r="IV115" s="65"/>
    </row>
    <row r="116" spans="1:256" ht="15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  <c r="HY116" s="65"/>
      <c r="HZ116" s="65"/>
      <c r="IA116" s="65"/>
      <c r="IB116" s="65"/>
      <c r="IC116" s="65"/>
      <c r="ID116" s="65"/>
      <c r="IE116" s="65"/>
      <c r="IF116" s="65"/>
      <c r="IG116" s="65"/>
      <c r="IH116" s="65"/>
      <c r="II116" s="65"/>
      <c r="IJ116" s="65"/>
      <c r="IK116" s="65"/>
      <c r="IL116" s="65"/>
      <c r="IM116" s="65"/>
      <c r="IN116" s="65"/>
      <c r="IO116" s="65"/>
      <c r="IP116" s="65"/>
      <c r="IQ116" s="65"/>
      <c r="IR116" s="65"/>
      <c r="IS116" s="65"/>
      <c r="IT116" s="65"/>
      <c r="IU116" s="65"/>
      <c r="IV116" s="65"/>
    </row>
    <row r="117" spans="1:256" ht="15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  <c r="IA117" s="65"/>
      <c r="IB117" s="65"/>
      <c r="IC117" s="65"/>
      <c r="ID117" s="65"/>
      <c r="IE117" s="65"/>
      <c r="IF117" s="65"/>
      <c r="IG117" s="65"/>
      <c r="IH117" s="65"/>
      <c r="II117" s="65"/>
      <c r="IJ117" s="65"/>
      <c r="IK117" s="65"/>
      <c r="IL117" s="65"/>
      <c r="IM117" s="65"/>
      <c r="IN117" s="65"/>
      <c r="IO117" s="65"/>
      <c r="IP117" s="65"/>
      <c r="IQ117" s="65"/>
      <c r="IR117" s="65"/>
      <c r="IS117" s="65"/>
      <c r="IT117" s="65"/>
      <c r="IU117" s="65"/>
      <c r="IV117" s="65"/>
    </row>
    <row r="118" spans="1:256" ht="15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  <c r="HV118" s="65"/>
      <c r="HW118" s="65"/>
      <c r="HX118" s="65"/>
      <c r="HY118" s="65"/>
      <c r="HZ118" s="65"/>
      <c r="IA118" s="65"/>
      <c r="IB118" s="65"/>
      <c r="IC118" s="65"/>
      <c r="ID118" s="65"/>
      <c r="IE118" s="65"/>
      <c r="IF118" s="65"/>
      <c r="IG118" s="65"/>
      <c r="IH118" s="65"/>
      <c r="II118" s="65"/>
      <c r="IJ118" s="65"/>
      <c r="IK118" s="65"/>
      <c r="IL118" s="65"/>
      <c r="IM118" s="65"/>
      <c r="IN118" s="65"/>
      <c r="IO118" s="65"/>
      <c r="IP118" s="65"/>
      <c r="IQ118" s="65"/>
      <c r="IR118" s="65"/>
      <c r="IS118" s="65"/>
      <c r="IT118" s="65"/>
      <c r="IU118" s="65"/>
      <c r="IV118" s="65"/>
    </row>
    <row r="119" spans="1:256" ht="15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65"/>
      <c r="II119" s="65"/>
      <c r="IJ119" s="65"/>
      <c r="IK119" s="65"/>
      <c r="IL119" s="65"/>
      <c r="IM119" s="65"/>
      <c r="IN119" s="65"/>
      <c r="IO119" s="65"/>
      <c r="IP119" s="65"/>
      <c r="IQ119" s="65"/>
      <c r="IR119" s="65"/>
      <c r="IS119" s="65"/>
      <c r="IT119" s="65"/>
      <c r="IU119" s="65"/>
      <c r="IV119" s="65"/>
    </row>
    <row r="120" spans="1:256" ht="15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  <c r="IK120" s="65"/>
      <c r="IL120" s="65"/>
      <c r="IM120" s="65"/>
      <c r="IN120" s="65"/>
      <c r="IO120" s="65"/>
      <c r="IP120" s="65"/>
      <c r="IQ120" s="65"/>
      <c r="IR120" s="65"/>
      <c r="IS120" s="65"/>
      <c r="IT120" s="65"/>
      <c r="IU120" s="65"/>
      <c r="IV120" s="65"/>
    </row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01" t="s">
        <v>107</v>
      </c>
      <c r="B1" s="101"/>
      <c r="C1" s="101"/>
      <c r="D1" s="101"/>
    </row>
    <row r="2" ht="15.75">
      <c r="B2" s="17" t="s">
        <v>305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93" t="s">
        <v>185</v>
      </c>
      <c r="B8" s="93"/>
      <c r="C8" s="93"/>
      <c r="D8" s="93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4" t="s">
        <v>112</v>
      </c>
      <c r="B1" s="94"/>
      <c r="C1" s="94"/>
      <c r="D1" s="94"/>
    </row>
    <row r="2" ht="15.75">
      <c r="B2" s="17" t="s">
        <v>305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3" t="s">
        <v>108</v>
      </c>
      <c r="B5" s="93"/>
      <c r="C5" s="93"/>
      <c r="D5" s="93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4" t="s">
        <v>115</v>
      </c>
      <c r="B1" s="94"/>
      <c r="C1" s="94"/>
      <c r="D1" s="94"/>
    </row>
    <row r="2" ht="15.75">
      <c r="B2" s="17" t="s">
        <v>305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PageLayoutView="0" workbookViewId="0" topLeftCell="A115">
      <selection activeCell="D22" sqref="D22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3.421875" style="1" bestFit="1" customWidth="1"/>
    <col min="5" max="6" width="5.57421875" style="1" bestFit="1" customWidth="1"/>
    <col min="7" max="7" width="15.421875" style="1" bestFit="1" customWidth="1"/>
    <col min="8" max="8" width="11.28125" style="1" bestFit="1" customWidth="1"/>
    <col min="9" max="9" width="15.8515625" style="1" hidden="1" customWidth="1"/>
    <col min="10" max="11" width="0" style="1" hidden="1" customWidth="1"/>
    <col min="12" max="12" width="63.421875" style="1" bestFit="1" customWidth="1"/>
    <col min="13" max="16384" width="9.140625" style="1" customWidth="1"/>
  </cols>
  <sheetData>
    <row r="1" spans="1:4" ht="36.75" customHeight="1">
      <c r="A1" s="91" t="s">
        <v>188</v>
      </c>
      <c r="B1" s="91"/>
      <c r="C1" s="91"/>
      <c r="D1" s="91"/>
    </row>
    <row r="2" ht="15.75">
      <c r="B2" s="17" t="s">
        <v>305</v>
      </c>
    </row>
    <row r="3" spans="1:5" ht="35.25" customHeight="1">
      <c r="A3" s="38" t="s">
        <v>0</v>
      </c>
      <c r="B3" s="39" t="s">
        <v>1</v>
      </c>
      <c r="C3" s="40" t="s">
        <v>2</v>
      </c>
      <c r="D3" s="41" t="s">
        <v>3</v>
      </c>
      <c r="E3" s="42"/>
    </row>
    <row r="4" spans="1:5" s="6" customFormat="1" ht="19.5" customHeight="1">
      <c r="A4" s="38">
        <v>1</v>
      </c>
      <c r="B4" s="39" t="s">
        <v>4</v>
      </c>
      <c r="C4" s="38" t="s">
        <v>5</v>
      </c>
      <c r="D4" s="43" t="s">
        <v>292</v>
      </c>
      <c r="E4" s="42"/>
    </row>
    <row r="5" spans="1:5" s="6" customFormat="1" ht="19.5" customHeight="1">
      <c r="A5" s="38">
        <v>2</v>
      </c>
      <c r="B5" s="39" t="s">
        <v>116</v>
      </c>
      <c r="C5" s="38" t="s">
        <v>5</v>
      </c>
      <c r="D5" s="43">
        <v>42736</v>
      </c>
      <c r="E5" s="42"/>
    </row>
    <row r="6" spans="1:5" s="6" customFormat="1" ht="19.5" customHeight="1">
      <c r="A6" s="38">
        <v>3</v>
      </c>
      <c r="B6" s="39" t="s">
        <v>117</v>
      </c>
      <c r="C6" s="38" t="s">
        <v>5</v>
      </c>
      <c r="D6" s="43">
        <v>43100</v>
      </c>
      <c r="E6" s="42"/>
    </row>
    <row r="7" spans="1:5" s="6" customFormat="1" ht="30" customHeight="1">
      <c r="A7" s="38">
        <v>4</v>
      </c>
      <c r="B7" s="102" t="s">
        <v>189</v>
      </c>
      <c r="C7" s="103"/>
      <c r="D7" s="104"/>
      <c r="E7" s="42"/>
    </row>
    <row r="8" spans="1:5" s="6" customFormat="1" ht="30" customHeight="1">
      <c r="A8" s="38">
        <v>5</v>
      </c>
      <c r="B8" s="39" t="s">
        <v>118</v>
      </c>
      <c r="C8" s="38" t="s">
        <v>18</v>
      </c>
      <c r="D8" s="44">
        <v>0</v>
      </c>
      <c r="E8" s="42"/>
    </row>
    <row r="9" spans="1:5" s="6" customFormat="1" ht="19.5" customHeight="1">
      <c r="A9" s="38">
        <v>6</v>
      </c>
      <c r="B9" s="45" t="s">
        <v>128</v>
      </c>
      <c r="C9" s="38" t="s">
        <v>18</v>
      </c>
      <c r="D9" s="44">
        <v>437464.2</v>
      </c>
      <c r="E9" s="42"/>
    </row>
    <row r="10" spans="1:5" s="6" customFormat="1" ht="19.5" customHeight="1">
      <c r="A10" s="38">
        <v>7</v>
      </c>
      <c r="B10" s="45" t="s">
        <v>129</v>
      </c>
      <c r="C10" s="38" t="s">
        <v>18</v>
      </c>
      <c r="D10" s="44">
        <v>221530.6</v>
      </c>
      <c r="E10" s="42"/>
    </row>
    <row r="11" spans="1:5" s="6" customFormat="1" ht="47.25">
      <c r="A11" s="38">
        <v>8</v>
      </c>
      <c r="B11" s="46" t="s">
        <v>293</v>
      </c>
      <c r="C11" s="38" t="s">
        <v>18</v>
      </c>
      <c r="D11" s="41">
        <v>4494865.89</v>
      </c>
      <c r="E11" s="42"/>
    </row>
    <row r="12" spans="1:5" s="6" customFormat="1" ht="19.5" customHeight="1">
      <c r="A12" s="38">
        <v>9</v>
      </c>
      <c r="B12" s="47" t="s">
        <v>294</v>
      </c>
      <c r="C12" s="38" t="s">
        <v>18</v>
      </c>
      <c r="D12" s="44">
        <f>D11-D13-D14</f>
        <v>3099144.846</v>
      </c>
      <c r="E12" s="42"/>
    </row>
    <row r="13" spans="1:5" s="6" customFormat="1" ht="19.5" customHeight="1">
      <c r="A13" s="38">
        <v>10</v>
      </c>
      <c r="B13" s="45" t="s">
        <v>130</v>
      </c>
      <c r="C13" s="38" t="s">
        <v>18</v>
      </c>
      <c r="D13" s="44">
        <v>823693.6980000001</v>
      </c>
      <c r="E13" s="42"/>
    </row>
    <row r="14" spans="1:5" s="6" customFormat="1" ht="19.5" customHeight="1">
      <c r="A14" s="38">
        <v>11</v>
      </c>
      <c r="B14" s="45" t="s">
        <v>131</v>
      </c>
      <c r="C14" s="38" t="s">
        <v>18</v>
      </c>
      <c r="D14" s="44">
        <v>572027.346</v>
      </c>
      <c r="E14" s="42"/>
    </row>
    <row r="15" spans="1:5" s="6" customFormat="1" ht="20.25" customHeight="1">
      <c r="A15" s="38">
        <v>12</v>
      </c>
      <c r="B15" s="39" t="s">
        <v>119</v>
      </c>
      <c r="C15" s="38" t="s">
        <v>18</v>
      </c>
      <c r="D15" s="41">
        <f>SUM(D16:D20)</f>
        <v>3874140.84</v>
      </c>
      <c r="E15" s="42"/>
    </row>
    <row r="16" spans="1:5" s="6" customFormat="1" ht="20.25" customHeight="1">
      <c r="A16" s="38">
        <v>13</v>
      </c>
      <c r="B16" s="45" t="s">
        <v>190</v>
      </c>
      <c r="C16" s="38" t="s">
        <v>18</v>
      </c>
      <c r="D16" s="44">
        <v>3874140.84</v>
      </c>
      <c r="E16" s="42"/>
    </row>
    <row r="17" spans="1:5" s="6" customFormat="1" ht="20.25" customHeight="1">
      <c r="A17" s="38">
        <v>14</v>
      </c>
      <c r="B17" s="45" t="s">
        <v>191</v>
      </c>
      <c r="C17" s="38" t="s">
        <v>18</v>
      </c>
      <c r="D17" s="44">
        <v>0</v>
      </c>
      <c r="E17" s="42"/>
    </row>
    <row r="18" spans="1:5" s="6" customFormat="1" ht="20.25" customHeight="1">
      <c r="A18" s="38">
        <v>15</v>
      </c>
      <c r="B18" s="45" t="s">
        <v>132</v>
      </c>
      <c r="C18" s="38" t="s">
        <v>18</v>
      </c>
      <c r="D18" s="44">
        <v>0</v>
      </c>
      <c r="E18" s="42"/>
    </row>
    <row r="19" spans="1:5" s="6" customFormat="1" ht="31.5">
      <c r="A19" s="38">
        <v>16</v>
      </c>
      <c r="B19" s="45" t="s">
        <v>133</v>
      </c>
      <c r="C19" s="38" t="s">
        <v>18</v>
      </c>
      <c r="D19" s="44">
        <v>0</v>
      </c>
      <c r="E19" s="42"/>
    </row>
    <row r="20" spans="1:5" s="6" customFormat="1" ht="20.25" customHeight="1">
      <c r="A20" s="38">
        <v>17</v>
      </c>
      <c r="B20" s="45" t="s">
        <v>134</v>
      </c>
      <c r="C20" s="38" t="s">
        <v>18</v>
      </c>
      <c r="D20" s="44">
        <v>0</v>
      </c>
      <c r="E20" s="42"/>
    </row>
    <row r="21" spans="1:5" s="6" customFormat="1" ht="20.25" customHeight="1">
      <c r="A21" s="38">
        <v>18</v>
      </c>
      <c r="B21" s="39" t="s">
        <v>120</v>
      </c>
      <c r="C21" s="38" t="s">
        <v>18</v>
      </c>
      <c r="D21" s="41">
        <f>D8+D15</f>
        <v>3874140.84</v>
      </c>
      <c r="E21" s="42"/>
    </row>
    <row r="22" spans="1:5" s="6" customFormat="1" ht="31.5">
      <c r="A22" s="38">
        <v>19</v>
      </c>
      <c r="B22" s="45" t="s">
        <v>121</v>
      </c>
      <c r="C22" s="38" t="s">
        <v>18</v>
      </c>
      <c r="D22" s="44">
        <v>393451.92</v>
      </c>
      <c r="E22" s="42"/>
    </row>
    <row r="23" spans="1:5" s="6" customFormat="1" ht="20.25" customHeight="1">
      <c r="A23" s="38">
        <v>20</v>
      </c>
      <c r="B23" s="45" t="s">
        <v>126</v>
      </c>
      <c r="C23" s="38" t="s">
        <v>18</v>
      </c>
      <c r="D23" s="44">
        <v>10566.19</v>
      </c>
      <c r="E23" s="42"/>
    </row>
    <row r="24" spans="1:5" s="6" customFormat="1" ht="20.25" customHeight="1">
      <c r="A24" s="38">
        <v>21</v>
      </c>
      <c r="B24" s="45" t="s">
        <v>127</v>
      </c>
      <c r="C24" s="38" t="s">
        <v>18</v>
      </c>
      <c r="D24" s="44">
        <v>398574.9</v>
      </c>
      <c r="E24" s="42"/>
    </row>
    <row r="25" spans="1:5" s="6" customFormat="1" ht="35.25" customHeight="1">
      <c r="A25" s="38">
        <v>22</v>
      </c>
      <c r="B25" s="102" t="s">
        <v>295</v>
      </c>
      <c r="C25" s="103"/>
      <c r="D25" s="104"/>
      <c r="E25" s="42"/>
    </row>
    <row r="26" spans="1:9" s="6" customFormat="1" ht="20.25" customHeight="1">
      <c r="A26" s="38">
        <v>23</v>
      </c>
      <c r="B26" s="48" t="s">
        <v>256</v>
      </c>
      <c r="C26" s="38" t="s">
        <v>5</v>
      </c>
      <c r="D26" s="44">
        <f>H26</f>
        <v>572027.346</v>
      </c>
      <c r="E26" s="52">
        <v>4.26</v>
      </c>
      <c r="F26" s="53">
        <v>4.65</v>
      </c>
      <c r="G26" s="54">
        <v>10700.1</v>
      </c>
      <c r="H26" s="54">
        <f aca="true" t="shared" si="0" ref="H26:H37">(E26+F26)/2*12*G26</f>
        <v>572027.346</v>
      </c>
      <c r="I26" s="53"/>
    </row>
    <row r="27" spans="1:9" s="6" customFormat="1" ht="20.25" customHeight="1">
      <c r="A27" s="38">
        <v>24</v>
      </c>
      <c r="B27" s="48" t="s">
        <v>259</v>
      </c>
      <c r="C27" s="38" t="s">
        <v>5</v>
      </c>
      <c r="D27" s="44">
        <v>420161.07</v>
      </c>
      <c r="E27" s="52">
        <v>6.23</v>
      </c>
      <c r="F27" s="53">
        <v>6.6</v>
      </c>
      <c r="G27" s="54">
        <v>10700.1</v>
      </c>
      <c r="H27" s="54">
        <f t="shared" si="0"/>
        <v>823693.6980000001</v>
      </c>
      <c r="I27" s="53"/>
    </row>
    <row r="28" spans="1:12" s="6" customFormat="1" ht="20.25" customHeight="1">
      <c r="A28" s="38">
        <v>25</v>
      </c>
      <c r="B28" s="48" t="s">
        <v>262</v>
      </c>
      <c r="C28" s="38" t="s">
        <v>5</v>
      </c>
      <c r="D28" s="44">
        <f aca="true" t="shared" si="1" ref="D28:D37">H28</f>
        <v>659982.1680000001</v>
      </c>
      <c r="E28" s="52">
        <v>5.28</v>
      </c>
      <c r="F28" s="53">
        <v>5</v>
      </c>
      <c r="G28" s="54">
        <v>10700.1</v>
      </c>
      <c r="H28" s="54">
        <f t="shared" si="0"/>
        <v>659982.1680000001</v>
      </c>
      <c r="I28" s="53"/>
      <c r="L28" s="6" t="s">
        <v>343</v>
      </c>
    </row>
    <row r="29" spans="1:9" s="6" customFormat="1" ht="20.25" customHeight="1">
      <c r="A29" s="38">
        <v>26</v>
      </c>
      <c r="B29" s="48" t="s">
        <v>263</v>
      </c>
      <c r="C29" s="38" t="s">
        <v>5</v>
      </c>
      <c r="D29" s="44">
        <f t="shared" si="1"/>
        <v>191317.788</v>
      </c>
      <c r="E29" s="52">
        <v>1.49</v>
      </c>
      <c r="F29" s="53">
        <v>1.49</v>
      </c>
      <c r="G29" s="54">
        <v>10700.1</v>
      </c>
      <c r="H29" s="54">
        <f t="shared" si="0"/>
        <v>191317.788</v>
      </c>
      <c r="I29" s="53"/>
    </row>
    <row r="30" spans="1:9" s="6" customFormat="1" ht="20.25" customHeight="1">
      <c r="A30" s="38">
        <v>27</v>
      </c>
      <c r="B30" s="48" t="s">
        <v>264</v>
      </c>
      <c r="C30" s="38" t="s">
        <v>5</v>
      </c>
      <c r="D30" s="44">
        <f t="shared" si="1"/>
        <v>318434.97599999997</v>
      </c>
      <c r="E30" s="52">
        <v>2.21</v>
      </c>
      <c r="F30" s="53">
        <v>2.75</v>
      </c>
      <c r="G30" s="54">
        <v>10700.1</v>
      </c>
      <c r="H30" s="54">
        <f t="shared" si="0"/>
        <v>318434.97599999997</v>
      </c>
      <c r="I30" s="53"/>
    </row>
    <row r="31" spans="1:9" s="6" customFormat="1" ht="19.5" customHeight="1">
      <c r="A31" s="38">
        <v>28</v>
      </c>
      <c r="B31" s="48" t="s">
        <v>266</v>
      </c>
      <c r="C31" s="38" t="s">
        <v>5</v>
      </c>
      <c r="D31" s="44">
        <f t="shared" si="1"/>
        <v>229838.14800000002</v>
      </c>
      <c r="E31" s="52">
        <v>1.78</v>
      </c>
      <c r="F31" s="53">
        <v>1.8</v>
      </c>
      <c r="G31" s="54">
        <v>10700.1</v>
      </c>
      <c r="H31" s="54">
        <f t="shared" si="0"/>
        <v>229838.14800000002</v>
      </c>
      <c r="I31" s="53"/>
    </row>
    <row r="32" spans="1:9" s="6" customFormat="1" ht="30" customHeight="1">
      <c r="A32" s="38">
        <v>29</v>
      </c>
      <c r="B32" s="48" t="s">
        <v>267</v>
      </c>
      <c r="C32" s="38" t="s">
        <v>5</v>
      </c>
      <c r="D32" s="44">
        <f t="shared" si="1"/>
        <v>581657.436</v>
      </c>
      <c r="E32" s="52">
        <v>4.53</v>
      </c>
      <c r="F32" s="53">
        <v>4.53</v>
      </c>
      <c r="G32" s="54">
        <v>10700.1</v>
      </c>
      <c r="H32" s="54">
        <f t="shared" si="0"/>
        <v>581657.436</v>
      </c>
      <c r="I32" s="53"/>
    </row>
    <row r="33" spans="1:9" s="6" customFormat="1" ht="19.5" customHeight="1">
      <c r="A33" s="38">
        <v>30</v>
      </c>
      <c r="B33" s="48" t="s">
        <v>268</v>
      </c>
      <c r="C33" s="38" t="s">
        <v>5</v>
      </c>
      <c r="D33" s="44">
        <f t="shared" si="1"/>
        <v>7704.072</v>
      </c>
      <c r="E33" s="52">
        <v>0.06</v>
      </c>
      <c r="F33" s="53">
        <v>0.06</v>
      </c>
      <c r="G33" s="54">
        <v>10700.1</v>
      </c>
      <c r="H33" s="54">
        <f t="shared" si="0"/>
        <v>7704.072</v>
      </c>
      <c r="I33" s="53"/>
    </row>
    <row r="34" spans="1:9" s="6" customFormat="1" ht="19.5" customHeight="1">
      <c r="A34" s="38">
        <v>31</v>
      </c>
      <c r="B34" s="48" t="s">
        <v>276</v>
      </c>
      <c r="C34" s="38"/>
      <c r="D34" s="44">
        <f t="shared" si="1"/>
        <v>35952.336</v>
      </c>
      <c r="E34" s="52">
        <v>0.11</v>
      </c>
      <c r="F34" s="53">
        <v>0.45</v>
      </c>
      <c r="G34" s="54">
        <v>10700.1</v>
      </c>
      <c r="H34" s="54">
        <f t="shared" si="0"/>
        <v>35952.336</v>
      </c>
      <c r="I34" s="53"/>
    </row>
    <row r="35" spans="1:9" s="6" customFormat="1" ht="30" customHeight="1">
      <c r="A35" s="38">
        <v>32</v>
      </c>
      <c r="B35" s="48" t="s">
        <v>270</v>
      </c>
      <c r="C35" s="38" t="s">
        <v>5</v>
      </c>
      <c r="D35" s="44">
        <f t="shared" si="1"/>
        <v>17976.168</v>
      </c>
      <c r="E35" s="52">
        <v>0.14</v>
      </c>
      <c r="F35" s="53">
        <v>0.14</v>
      </c>
      <c r="G35" s="54">
        <v>10700.1</v>
      </c>
      <c r="H35" s="54">
        <f t="shared" si="0"/>
        <v>17976.168</v>
      </c>
      <c r="I35" s="53"/>
    </row>
    <row r="36" spans="1:9" s="6" customFormat="1" ht="19.5" customHeight="1">
      <c r="A36" s="38">
        <v>33</v>
      </c>
      <c r="B36" s="48" t="s">
        <v>272</v>
      </c>
      <c r="C36" s="38" t="s">
        <v>5</v>
      </c>
      <c r="D36" s="44">
        <f t="shared" si="1"/>
        <v>5136.048</v>
      </c>
      <c r="E36" s="52">
        <v>0.04</v>
      </c>
      <c r="F36" s="53">
        <v>0.04</v>
      </c>
      <c r="G36" s="54">
        <v>10700.1</v>
      </c>
      <c r="H36" s="54">
        <f t="shared" si="0"/>
        <v>5136.048</v>
      </c>
      <c r="I36" s="53"/>
    </row>
    <row r="37" spans="1:9" s="6" customFormat="1" ht="31.5">
      <c r="A37" s="38">
        <v>34</v>
      </c>
      <c r="B37" s="48" t="s">
        <v>274</v>
      </c>
      <c r="C37" s="38" t="s">
        <v>5</v>
      </c>
      <c r="D37" s="44">
        <f t="shared" si="1"/>
        <v>498196.656</v>
      </c>
      <c r="E37" s="52">
        <v>3.88</v>
      </c>
      <c r="F37" s="53">
        <v>3.88</v>
      </c>
      <c r="G37" s="54">
        <v>10700.1</v>
      </c>
      <c r="H37" s="54">
        <f t="shared" si="0"/>
        <v>498196.656</v>
      </c>
      <c r="I37" s="53"/>
    </row>
    <row r="38" spans="1:9" s="6" customFormat="1" ht="32.25" customHeight="1">
      <c r="A38" s="38">
        <v>35</v>
      </c>
      <c r="B38" s="48" t="s">
        <v>296</v>
      </c>
      <c r="C38" s="38" t="s">
        <v>5</v>
      </c>
      <c r="D38" s="44">
        <v>6778.06</v>
      </c>
      <c r="E38" s="52"/>
      <c r="F38" s="53"/>
      <c r="G38" s="53" t="s">
        <v>344</v>
      </c>
      <c r="H38" s="53"/>
      <c r="I38" s="53"/>
    </row>
    <row r="39" spans="1:9" s="6" customFormat="1" ht="19.5" customHeight="1">
      <c r="A39" s="38">
        <v>36</v>
      </c>
      <c r="B39" s="48" t="s">
        <v>297</v>
      </c>
      <c r="C39" s="38" t="s">
        <v>5</v>
      </c>
      <c r="D39" s="44">
        <v>40030.28</v>
      </c>
      <c r="E39" s="52"/>
      <c r="F39" s="53"/>
      <c r="G39" s="53"/>
      <c r="H39" s="53"/>
      <c r="I39" s="53"/>
    </row>
    <row r="40" spans="1:9" s="6" customFormat="1" ht="19.5" customHeight="1">
      <c r="A40" s="38">
        <v>37</v>
      </c>
      <c r="B40" s="48" t="s">
        <v>298</v>
      </c>
      <c r="C40" s="38" t="s">
        <v>5</v>
      </c>
      <c r="D40" s="44">
        <v>365486.61</v>
      </c>
      <c r="E40" s="52"/>
      <c r="F40" s="53"/>
      <c r="G40" s="53"/>
      <c r="H40" s="53"/>
      <c r="I40" s="53"/>
    </row>
    <row r="41" spans="1:9" s="6" customFormat="1" ht="30" customHeight="1">
      <c r="A41" s="38">
        <v>38</v>
      </c>
      <c r="B41" s="102" t="s">
        <v>192</v>
      </c>
      <c r="C41" s="103"/>
      <c r="D41" s="104"/>
      <c r="E41" s="52"/>
      <c r="F41" s="53"/>
      <c r="G41" s="53"/>
      <c r="H41" s="53"/>
      <c r="I41" s="53"/>
    </row>
    <row r="42" spans="1:5" s="6" customFormat="1" ht="19.5" customHeight="1">
      <c r="A42" s="38">
        <v>39</v>
      </c>
      <c r="B42" s="45" t="s">
        <v>193</v>
      </c>
      <c r="C42" s="38" t="s">
        <v>6</v>
      </c>
      <c r="D42" s="44">
        <v>0</v>
      </c>
      <c r="E42" s="42"/>
    </row>
    <row r="43" spans="1:5" s="6" customFormat="1" ht="19.5" customHeight="1">
      <c r="A43" s="38">
        <v>40</v>
      </c>
      <c r="B43" s="45" t="s">
        <v>194</v>
      </c>
      <c r="C43" s="38" t="s">
        <v>6</v>
      </c>
      <c r="D43" s="44">
        <v>0</v>
      </c>
      <c r="E43" s="42"/>
    </row>
    <row r="44" spans="1:5" s="6" customFormat="1" ht="31.5">
      <c r="A44" s="38">
        <v>41</v>
      </c>
      <c r="B44" s="45" t="s">
        <v>195</v>
      </c>
      <c r="C44" s="38" t="s">
        <v>6</v>
      </c>
      <c r="D44" s="44">
        <v>0</v>
      </c>
      <c r="E44" s="42"/>
    </row>
    <row r="45" spans="1:5" s="6" customFormat="1" ht="19.5" customHeight="1">
      <c r="A45" s="38">
        <v>42</v>
      </c>
      <c r="B45" s="45" t="s">
        <v>196</v>
      </c>
      <c r="C45" s="38" t="s">
        <v>18</v>
      </c>
      <c r="D45" s="44">
        <v>0</v>
      </c>
      <c r="E45" s="42"/>
    </row>
    <row r="46" spans="1:5" s="6" customFormat="1" ht="19.5" customHeight="1">
      <c r="A46" s="38">
        <v>43</v>
      </c>
      <c r="B46" s="102" t="s">
        <v>122</v>
      </c>
      <c r="C46" s="103"/>
      <c r="D46" s="104"/>
      <c r="E46" s="42"/>
    </row>
    <row r="47" spans="1:5" s="6" customFormat="1" ht="19.5" customHeight="1">
      <c r="A47" s="38">
        <v>44</v>
      </c>
      <c r="B47" s="45" t="s">
        <v>123</v>
      </c>
      <c r="C47" s="38" t="s">
        <v>18</v>
      </c>
      <c r="D47" s="44">
        <v>0</v>
      </c>
      <c r="E47" s="42"/>
    </row>
    <row r="48" spans="1:5" s="6" customFormat="1" ht="19.5" customHeight="1">
      <c r="A48" s="38">
        <v>45</v>
      </c>
      <c r="B48" s="45" t="s">
        <v>128</v>
      </c>
      <c r="C48" s="38" t="s">
        <v>18</v>
      </c>
      <c r="D48" s="44">
        <v>194801.75</v>
      </c>
      <c r="E48" s="42"/>
    </row>
    <row r="49" spans="1:5" s="6" customFormat="1" ht="19.5" customHeight="1">
      <c r="A49" s="38">
        <v>46</v>
      </c>
      <c r="B49" s="45" t="s">
        <v>129</v>
      </c>
      <c r="C49" s="38" t="s">
        <v>18</v>
      </c>
      <c r="D49" s="44">
        <v>178086.58</v>
      </c>
      <c r="E49" s="42"/>
    </row>
    <row r="50" spans="1:5" s="6" customFormat="1" ht="19.5" customHeight="1">
      <c r="A50" s="38">
        <v>47</v>
      </c>
      <c r="B50" s="45" t="s">
        <v>124</v>
      </c>
      <c r="C50" s="38" t="s">
        <v>18</v>
      </c>
      <c r="D50" s="44">
        <v>0</v>
      </c>
      <c r="E50" s="42"/>
    </row>
    <row r="51" spans="1:5" s="6" customFormat="1" ht="19.5" customHeight="1">
      <c r="A51" s="38">
        <v>48</v>
      </c>
      <c r="B51" s="45" t="s">
        <v>128</v>
      </c>
      <c r="C51" s="38" t="s">
        <v>18</v>
      </c>
      <c r="D51" s="44">
        <v>49643.88</v>
      </c>
      <c r="E51" s="42"/>
    </row>
    <row r="52" spans="1:5" s="6" customFormat="1" ht="19.5" customHeight="1">
      <c r="A52" s="38">
        <v>49</v>
      </c>
      <c r="B52" s="45" t="s">
        <v>129</v>
      </c>
      <c r="C52" s="38" t="s">
        <v>18</v>
      </c>
      <c r="D52" s="44">
        <v>657462.17</v>
      </c>
      <c r="E52" s="42"/>
    </row>
    <row r="53" spans="1:5" s="6" customFormat="1" ht="19.5" customHeight="1">
      <c r="A53" s="38">
        <v>50</v>
      </c>
      <c r="B53" s="102" t="s">
        <v>299</v>
      </c>
      <c r="C53" s="103"/>
      <c r="D53" s="104"/>
      <c r="E53" s="42"/>
    </row>
    <row r="54" spans="1:5" s="6" customFormat="1" ht="19.5" customHeight="1">
      <c r="A54" s="38">
        <v>51</v>
      </c>
      <c r="B54" s="105" t="s">
        <v>279</v>
      </c>
      <c r="C54" s="106"/>
      <c r="D54" s="107"/>
      <c r="E54" s="42"/>
    </row>
    <row r="55" spans="1:5" s="6" customFormat="1" ht="19.5" customHeight="1">
      <c r="A55" s="38">
        <v>52</v>
      </c>
      <c r="B55" s="45" t="s">
        <v>125</v>
      </c>
      <c r="C55" s="38" t="s">
        <v>281</v>
      </c>
      <c r="D55" s="44">
        <v>1286.92</v>
      </c>
      <c r="E55" s="42"/>
    </row>
    <row r="56" spans="1:5" s="6" customFormat="1" ht="19.5" customHeight="1">
      <c r="A56" s="38">
        <v>53</v>
      </c>
      <c r="B56" s="45" t="s">
        <v>197</v>
      </c>
      <c r="C56" s="38" t="s">
        <v>18</v>
      </c>
      <c r="D56" s="44">
        <v>3390648.08</v>
      </c>
      <c r="E56" s="42"/>
    </row>
    <row r="57" spans="1:5" s="6" customFormat="1" ht="19.5" customHeight="1">
      <c r="A57" s="38">
        <v>54</v>
      </c>
      <c r="B57" s="45" t="s">
        <v>198</v>
      </c>
      <c r="C57" s="38" t="s">
        <v>18</v>
      </c>
      <c r="D57" s="44">
        <v>4226010.69</v>
      </c>
      <c r="E57" s="42"/>
    </row>
    <row r="58" spans="1:5" s="6" customFormat="1" ht="19.5" customHeight="1">
      <c r="A58" s="38">
        <v>55</v>
      </c>
      <c r="B58" s="45" t="s">
        <v>199</v>
      </c>
      <c r="C58" s="38" t="s">
        <v>18</v>
      </c>
      <c r="D58" s="44">
        <v>378866.37</v>
      </c>
      <c r="E58" s="42"/>
    </row>
    <row r="59" spans="1:5" s="6" customFormat="1" ht="19.5" customHeight="1">
      <c r="A59" s="38">
        <v>60</v>
      </c>
      <c r="B59" s="102" t="s">
        <v>200</v>
      </c>
      <c r="C59" s="103"/>
      <c r="D59" s="103"/>
      <c r="E59" s="42"/>
    </row>
    <row r="60" spans="1:5" s="6" customFormat="1" ht="103.5" customHeight="1">
      <c r="A60" s="38">
        <v>61</v>
      </c>
      <c r="B60" s="45" t="s">
        <v>193</v>
      </c>
      <c r="C60" s="38" t="s">
        <v>6</v>
      </c>
      <c r="D60" s="44">
        <v>0</v>
      </c>
      <c r="E60" s="42"/>
    </row>
    <row r="61" spans="1:5" s="6" customFormat="1" ht="19.5" customHeight="1">
      <c r="A61" s="38">
        <v>62</v>
      </c>
      <c r="B61" s="45" t="s">
        <v>194</v>
      </c>
      <c r="C61" s="38" t="s">
        <v>6</v>
      </c>
      <c r="D61" s="44">
        <v>0</v>
      </c>
      <c r="E61" s="42"/>
    </row>
    <row r="62" spans="1:5" s="6" customFormat="1" ht="31.5">
      <c r="A62" s="38">
        <v>63</v>
      </c>
      <c r="B62" s="45" t="s">
        <v>195</v>
      </c>
      <c r="C62" s="38" t="s">
        <v>6</v>
      </c>
      <c r="D62" s="44">
        <v>0</v>
      </c>
      <c r="E62" s="42"/>
    </row>
    <row r="63" spans="1:5" s="6" customFormat="1" ht="19.5" customHeight="1">
      <c r="A63" s="38">
        <v>64</v>
      </c>
      <c r="B63" s="45" t="s">
        <v>196</v>
      </c>
      <c r="C63" s="38" t="s">
        <v>18</v>
      </c>
      <c r="D63" s="44">
        <v>0</v>
      </c>
      <c r="E63" s="42"/>
    </row>
    <row r="64" spans="1:5" s="6" customFormat="1" ht="19.5" customHeight="1">
      <c r="A64" s="38">
        <v>65</v>
      </c>
      <c r="B64" s="105" t="s">
        <v>300</v>
      </c>
      <c r="C64" s="106"/>
      <c r="D64" s="106"/>
      <c r="E64" s="42"/>
    </row>
    <row r="65" spans="1:5" s="6" customFormat="1" ht="19.5" customHeight="1">
      <c r="A65" s="38">
        <v>66</v>
      </c>
      <c r="B65" s="45" t="s">
        <v>125</v>
      </c>
      <c r="C65" s="38" t="s">
        <v>34</v>
      </c>
      <c r="D65" s="44">
        <f>10317.47+7202.6</f>
        <v>17520.07</v>
      </c>
      <c r="E65" s="42"/>
    </row>
    <row r="66" spans="1:5" s="6" customFormat="1" ht="19.5" customHeight="1">
      <c r="A66" s="38">
        <v>67</v>
      </c>
      <c r="B66" s="45" t="s">
        <v>197</v>
      </c>
      <c r="C66" s="38" t="s">
        <v>18</v>
      </c>
      <c r="D66" s="44">
        <f>332989.41+235055.26</f>
        <v>568044.6699999999</v>
      </c>
      <c r="E66" s="42"/>
    </row>
    <row r="67" spans="1:5" s="6" customFormat="1" ht="48" customHeight="1">
      <c r="A67" s="38">
        <v>68</v>
      </c>
      <c r="B67" s="45" t="s">
        <v>198</v>
      </c>
      <c r="C67" s="38" t="s">
        <v>18</v>
      </c>
      <c r="D67" s="44">
        <f>297451.13+197192.06</f>
        <v>494643.19</v>
      </c>
      <c r="E67" s="42"/>
    </row>
    <row r="68" spans="1:5" s="6" customFormat="1" ht="19.5" customHeight="1">
      <c r="A68" s="38">
        <v>69</v>
      </c>
      <c r="B68" s="45" t="s">
        <v>199</v>
      </c>
      <c r="C68" s="38" t="s">
        <v>18</v>
      </c>
      <c r="D68" s="44">
        <v>57473.5</v>
      </c>
      <c r="E68" s="42"/>
    </row>
    <row r="69" spans="1:5" s="6" customFormat="1" ht="19.5" customHeight="1">
      <c r="A69" s="38">
        <v>70</v>
      </c>
      <c r="B69" s="105" t="s">
        <v>280</v>
      </c>
      <c r="C69" s="106"/>
      <c r="D69" s="107"/>
      <c r="E69" s="42"/>
    </row>
    <row r="70" spans="1:5" s="6" customFormat="1" ht="19.5" customHeight="1">
      <c r="A70" s="38">
        <v>71</v>
      </c>
      <c r="B70" s="45" t="s">
        <v>125</v>
      </c>
      <c r="C70" s="38" t="s">
        <v>34</v>
      </c>
      <c r="D70" s="44">
        <v>17471.05</v>
      </c>
      <c r="E70" s="42"/>
    </row>
    <row r="71" spans="1:5" s="6" customFormat="1" ht="19.5" customHeight="1">
      <c r="A71" s="38">
        <v>72</v>
      </c>
      <c r="B71" s="45" t="s">
        <v>197</v>
      </c>
      <c r="C71" s="38" t="s">
        <v>18</v>
      </c>
      <c r="D71" s="44">
        <v>484594.42</v>
      </c>
      <c r="E71" s="42"/>
    </row>
    <row r="72" spans="1:5" s="6" customFormat="1" ht="19.5" customHeight="1">
      <c r="A72" s="38">
        <v>73</v>
      </c>
      <c r="B72" s="45" t="s">
        <v>198</v>
      </c>
      <c r="C72" s="38" t="s">
        <v>18</v>
      </c>
      <c r="D72" s="44">
        <v>417979.05</v>
      </c>
      <c r="E72" s="42"/>
    </row>
    <row r="73" spans="1:5" s="6" customFormat="1" ht="19.5" customHeight="1">
      <c r="A73" s="38">
        <v>74</v>
      </c>
      <c r="B73" s="45" t="s">
        <v>199</v>
      </c>
      <c r="C73" s="38" t="s">
        <v>18</v>
      </c>
      <c r="D73" s="44">
        <v>44493.22</v>
      </c>
      <c r="E73" s="42"/>
    </row>
    <row r="74" spans="1:5" s="6" customFormat="1" ht="19.5" customHeight="1">
      <c r="A74" s="38">
        <v>79</v>
      </c>
      <c r="B74" s="102" t="s">
        <v>200</v>
      </c>
      <c r="C74" s="103"/>
      <c r="D74" s="103"/>
      <c r="E74" s="42"/>
    </row>
    <row r="75" spans="1:5" s="6" customFormat="1" ht="19.5" customHeight="1">
      <c r="A75" s="38">
        <v>80</v>
      </c>
      <c r="B75" s="45" t="s">
        <v>193</v>
      </c>
      <c r="C75" s="38" t="s">
        <v>6</v>
      </c>
      <c r="D75" s="44">
        <v>0</v>
      </c>
      <c r="E75" s="42"/>
    </row>
    <row r="76" spans="1:5" s="6" customFormat="1" ht="19.5" customHeight="1">
      <c r="A76" s="38">
        <v>81</v>
      </c>
      <c r="B76" s="45" t="s">
        <v>194</v>
      </c>
      <c r="C76" s="38" t="s">
        <v>6</v>
      </c>
      <c r="D76" s="44">
        <v>0</v>
      </c>
      <c r="E76" s="42"/>
    </row>
    <row r="77" spans="1:5" s="6" customFormat="1" ht="31.5">
      <c r="A77" s="38">
        <v>82</v>
      </c>
      <c r="B77" s="45" t="s">
        <v>195</v>
      </c>
      <c r="C77" s="38" t="s">
        <v>6</v>
      </c>
      <c r="D77" s="44">
        <v>0</v>
      </c>
      <c r="E77" s="42"/>
    </row>
    <row r="78" spans="1:5" s="6" customFormat="1" ht="19.5" customHeight="1">
      <c r="A78" s="38">
        <v>83</v>
      </c>
      <c r="B78" s="45" t="s">
        <v>196</v>
      </c>
      <c r="C78" s="38" t="s">
        <v>18</v>
      </c>
      <c r="D78" s="44">
        <v>0</v>
      </c>
      <c r="E78" s="42"/>
    </row>
    <row r="79" spans="1:5" s="6" customFormat="1" ht="19.5" customHeight="1">
      <c r="A79" s="38">
        <v>84</v>
      </c>
      <c r="B79" s="102" t="s">
        <v>301</v>
      </c>
      <c r="C79" s="103"/>
      <c r="D79" s="103"/>
      <c r="E79" s="42"/>
    </row>
    <row r="80" spans="1:5" s="6" customFormat="1" ht="19.5" customHeight="1">
      <c r="A80" s="38">
        <v>85</v>
      </c>
      <c r="B80" s="45" t="s">
        <v>125</v>
      </c>
      <c r="C80" s="38" t="s">
        <v>34</v>
      </c>
      <c r="D80" s="44">
        <v>0</v>
      </c>
      <c r="E80" s="42"/>
    </row>
    <row r="81" spans="1:5" s="6" customFormat="1" ht="19.5" customHeight="1">
      <c r="A81" s="38">
        <v>86</v>
      </c>
      <c r="B81" s="45" t="s">
        <v>197</v>
      </c>
      <c r="C81" s="38" t="s">
        <v>18</v>
      </c>
      <c r="D81" s="44">
        <v>0</v>
      </c>
      <c r="E81" s="42"/>
    </row>
    <row r="82" spans="1:5" s="6" customFormat="1" ht="19.5" customHeight="1">
      <c r="A82" s="38">
        <v>87</v>
      </c>
      <c r="B82" s="45" t="s">
        <v>198</v>
      </c>
      <c r="C82" s="38" t="s">
        <v>18</v>
      </c>
      <c r="D82" s="44">
        <v>0</v>
      </c>
      <c r="E82" s="42"/>
    </row>
    <row r="83" spans="1:5" s="6" customFormat="1" ht="19.5" customHeight="1">
      <c r="A83" s="38">
        <v>88</v>
      </c>
      <c r="B83" s="45" t="s">
        <v>199</v>
      </c>
      <c r="C83" s="38" t="s">
        <v>18</v>
      </c>
      <c r="D83" s="44">
        <v>0</v>
      </c>
      <c r="E83" s="42"/>
    </row>
    <row r="84" spans="1:5" s="6" customFormat="1" ht="30" customHeight="1">
      <c r="A84" s="38">
        <v>93</v>
      </c>
      <c r="B84" s="102" t="s">
        <v>200</v>
      </c>
      <c r="C84" s="103"/>
      <c r="D84" s="103"/>
      <c r="E84" s="42"/>
    </row>
    <row r="85" spans="1:5" s="6" customFormat="1" ht="19.5" customHeight="1">
      <c r="A85" s="38">
        <v>94</v>
      </c>
      <c r="B85" s="45" t="s">
        <v>193</v>
      </c>
      <c r="C85" s="38" t="s">
        <v>6</v>
      </c>
      <c r="D85" s="44">
        <v>0</v>
      </c>
      <c r="E85" s="42"/>
    </row>
    <row r="86" spans="1:5" s="6" customFormat="1" ht="19.5" customHeight="1">
      <c r="A86" s="38">
        <v>95</v>
      </c>
      <c r="B86" s="45" t="s">
        <v>194</v>
      </c>
      <c r="C86" s="38" t="s">
        <v>6</v>
      </c>
      <c r="D86" s="44">
        <v>0</v>
      </c>
      <c r="E86" s="42"/>
    </row>
    <row r="87" spans="1:5" s="6" customFormat="1" ht="32.25" customHeight="1">
      <c r="A87" s="38">
        <v>96</v>
      </c>
      <c r="B87" s="45" t="s">
        <v>195</v>
      </c>
      <c r="C87" s="38" t="s">
        <v>6</v>
      </c>
      <c r="D87" s="44">
        <v>0</v>
      </c>
      <c r="E87" s="42"/>
    </row>
    <row r="88" spans="1:5" s="6" customFormat="1" ht="19.5" customHeight="1">
      <c r="A88" s="38">
        <v>97</v>
      </c>
      <c r="B88" s="45" t="s">
        <v>196</v>
      </c>
      <c r="C88" s="38" t="s">
        <v>18</v>
      </c>
      <c r="D88" s="44">
        <v>0</v>
      </c>
      <c r="E88" s="42"/>
    </row>
    <row r="89" spans="1:5" s="6" customFormat="1" ht="19.5" customHeight="1">
      <c r="A89" s="38">
        <v>98</v>
      </c>
      <c r="B89" s="102" t="s">
        <v>302</v>
      </c>
      <c r="C89" s="103"/>
      <c r="D89" s="103"/>
      <c r="E89" s="42"/>
    </row>
    <row r="90" spans="1:5" s="6" customFormat="1" ht="30" customHeight="1">
      <c r="A90" s="38">
        <v>99</v>
      </c>
      <c r="B90" s="45" t="s">
        <v>125</v>
      </c>
      <c r="C90" s="38" t="s">
        <v>281</v>
      </c>
      <c r="D90" s="44">
        <v>518.49</v>
      </c>
      <c r="E90" s="42"/>
    </row>
    <row r="91" spans="1:5" s="6" customFormat="1" ht="19.5" customHeight="1">
      <c r="A91" s="38">
        <v>100</v>
      </c>
      <c r="B91" s="45" t="s">
        <v>197</v>
      </c>
      <c r="C91" s="38" t="s">
        <v>18</v>
      </c>
      <c r="D91" s="44">
        <v>1284407.21</v>
      </c>
      <c r="E91" s="42"/>
    </row>
    <row r="92" spans="1:5" s="6" customFormat="1" ht="19.5" customHeight="1">
      <c r="A92" s="38">
        <v>101</v>
      </c>
      <c r="B92" s="45" t="s">
        <v>198</v>
      </c>
      <c r="C92" s="38" t="s">
        <v>18</v>
      </c>
      <c r="D92" s="44">
        <v>1609316.23</v>
      </c>
      <c r="E92" s="42"/>
    </row>
    <row r="93" spans="1:5" s="6" customFormat="1" ht="30" customHeight="1">
      <c r="A93" s="38">
        <v>102</v>
      </c>
      <c r="B93" s="45" t="s">
        <v>199</v>
      </c>
      <c r="C93" s="38" t="s">
        <v>18</v>
      </c>
      <c r="D93" s="44">
        <v>123133.04</v>
      </c>
      <c r="E93" s="42"/>
    </row>
    <row r="94" spans="1:5" s="6" customFormat="1" ht="19.5" customHeight="1">
      <c r="A94" s="38">
        <v>107</v>
      </c>
      <c r="B94" s="102" t="s">
        <v>200</v>
      </c>
      <c r="C94" s="103"/>
      <c r="D94" s="103"/>
      <c r="E94" s="42"/>
    </row>
    <row r="95" spans="1:5" s="6" customFormat="1" ht="19.5" customHeight="1">
      <c r="A95" s="38">
        <v>108</v>
      </c>
      <c r="B95" s="45" t="s">
        <v>193</v>
      </c>
      <c r="C95" s="38" t="s">
        <v>6</v>
      </c>
      <c r="D95" s="44">
        <v>0</v>
      </c>
      <c r="E95" s="42"/>
    </row>
    <row r="96" spans="1:5" s="6" customFormat="1" ht="30" customHeight="1">
      <c r="A96" s="38">
        <v>109</v>
      </c>
      <c r="B96" s="45" t="s">
        <v>194</v>
      </c>
      <c r="C96" s="38" t="s">
        <v>6</v>
      </c>
      <c r="D96" s="44">
        <v>0</v>
      </c>
      <c r="E96" s="42"/>
    </row>
    <row r="97" spans="1:5" s="6" customFormat="1" ht="31.5">
      <c r="A97" s="38">
        <v>110</v>
      </c>
      <c r="B97" s="45" t="s">
        <v>195</v>
      </c>
      <c r="C97" s="38" t="s">
        <v>6</v>
      </c>
      <c r="D97" s="44">
        <v>0</v>
      </c>
      <c r="E97" s="42"/>
    </row>
    <row r="98" spans="1:5" s="6" customFormat="1" ht="19.5" customHeight="1">
      <c r="A98" s="38">
        <v>111</v>
      </c>
      <c r="B98" s="45" t="s">
        <v>196</v>
      </c>
      <c r="C98" s="38" t="s">
        <v>18</v>
      </c>
      <c r="D98" s="44">
        <v>0</v>
      </c>
      <c r="E98" s="42"/>
    </row>
    <row r="99" spans="1:5" s="6" customFormat="1" ht="19.5" customHeight="1">
      <c r="A99" s="38">
        <v>112</v>
      </c>
      <c r="B99" s="105" t="s">
        <v>303</v>
      </c>
      <c r="C99" s="106"/>
      <c r="D99" s="107"/>
      <c r="E99" s="42"/>
    </row>
    <row r="100" spans="1:5" s="6" customFormat="1" ht="19.5" customHeight="1">
      <c r="A100" s="38">
        <v>113</v>
      </c>
      <c r="B100" s="45" t="s">
        <v>125</v>
      </c>
      <c r="C100" s="38" t="s">
        <v>304</v>
      </c>
      <c r="D100" s="44">
        <v>0</v>
      </c>
      <c r="E100" s="42"/>
    </row>
    <row r="101" spans="1:5" s="6" customFormat="1" ht="20.25" customHeight="1">
      <c r="A101" s="38">
        <v>114</v>
      </c>
      <c r="B101" s="45" t="s">
        <v>197</v>
      </c>
      <c r="C101" s="38" t="s">
        <v>18</v>
      </c>
      <c r="D101" s="44">
        <v>0</v>
      </c>
      <c r="E101" s="42"/>
    </row>
    <row r="102" spans="1:5" s="6" customFormat="1" ht="20.25" customHeight="1">
      <c r="A102" s="38">
        <v>115</v>
      </c>
      <c r="B102" s="45" t="s">
        <v>198</v>
      </c>
      <c r="C102" s="38" t="s">
        <v>18</v>
      </c>
      <c r="D102" s="44">
        <v>0</v>
      </c>
      <c r="E102" s="42"/>
    </row>
    <row r="103" spans="1:5" s="6" customFormat="1" ht="30" customHeight="1">
      <c r="A103" s="38">
        <v>116</v>
      </c>
      <c r="B103" s="45" t="s">
        <v>199</v>
      </c>
      <c r="C103" s="38" t="s">
        <v>18</v>
      </c>
      <c r="D103" s="44">
        <v>0</v>
      </c>
      <c r="E103" s="42"/>
    </row>
    <row r="104" spans="1:5" s="6" customFormat="1" ht="30" customHeight="1">
      <c r="A104" s="38">
        <v>121</v>
      </c>
      <c r="B104" s="102" t="s">
        <v>200</v>
      </c>
      <c r="C104" s="103"/>
      <c r="D104" s="104"/>
      <c r="E104" s="42"/>
    </row>
    <row r="105" spans="1:5" s="6" customFormat="1" ht="35.25" customHeight="1">
      <c r="A105" s="38">
        <v>122</v>
      </c>
      <c r="B105" s="45" t="s">
        <v>193</v>
      </c>
      <c r="C105" s="38" t="s">
        <v>6</v>
      </c>
      <c r="D105" s="44">
        <v>0</v>
      </c>
      <c r="E105" s="42"/>
    </row>
    <row r="106" spans="1:5" s="6" customFormat="1" ht="48" customHeight="1">
      <c r="A106" s="38">
        <v>123</v>
      </c>
      <c r="B106" s="45" t="s">
        <v>194</v>
      </c>
      <c r="C106" s="38" t="s">
        <v>6</v>
      </c>
      <c r="D106" s="44">
        <v>0</v>
      </c>
      <c r="E106" s="42"/>
    </row>
    <row r="107" spans="1:5" s="6" customFormat="1" ht="30" customHeight="1">
      <c r="A107" s="38">
        <v>124</v>
      </c>
      <c r="B107" s="45" t="s">
        <v>195</v>
      </c>
      <c r="C107" s="38" t="s">
        <v>6</v>
      </c>
      <c r="D107" s="44">
        <v>0</v>
      </c>
      <c r="E107" s="42"/>
    </row>
    <row r="108" spans="1:5" s="6" customFormat="1" ht="19.5" customHeight="1">
      <c r="A108" s="38">
        <v>125</v>
      </c>
      <c r="B108" s="45" t="s">
        <v>196</v>
      </c>
      <c r="C108" s="38" t="s">
        <v>18</v>
      </c>
      <c r="D108" s="44">
        <v>0</v>
      </c>
      <c r="E108" s="42"/>
    </row>
    <row r="109" spans="1:5" s="6" customFormat="1" ht="19.5" customHeight="1">
      <c r="A109" s="38">
        <v>126</v>
      </c>
      <c r="B109" s="102" t="s">
        <v>201</v>
      </c>
      <c r="C109" s="103"/>
      <c r="D109" s="104"/>
      <c r="E109" s="42"/>
    </row>
    <row r="110" spans="1:5" s="6" customFormat="1" ht="32.25" customHeight="1">
      <c r="A110" s="38">
        <v>127</v>
      </c>
      <c r="B110" s="45" t="s">
        <v>202</v>
      </c>
      <c r="C110" s="38" t="s">
        <v>6</v>
      </c>
      <c r="D110" s="44">
        <v>0</v>
      </c>
      <c r="E110" s="42"/>
    </row>
    <row r="111" spans="1:5" s="6" customFormat="1" ht="19.5" customHeight="1">
      <c r="A111" s="38">
        <v>128</v>
      </c>
      <c r="B111" s="45" t="s">
        <v>203</v>
      </c>
      <c r="C111" s="38" t="s">
        <v>6</v>
      </c>
      <c r="D111" s="44">
        <v>0</v>
      </c>
      <c r="E111" s="42"/>
    </row>
    <row r="112" spans="1:5" s="6" customFormat="1" ht="30" customHeight="1">
      <c r="A112" s="38">
        <v>129</v>
      </c>
      <c r="B112" s="45" t="s">
        <v>204</v>
      </c>
      <c r="C112" s="38" t="s">
        <v>18</v>
      </c>
      <c r="D112" s="44">
        <v>0</v>
      </c>
      <c r="E112" s="42"/>
    </row>
    <row r="113" spans="1:10" s="6" customFormat="1" ht="33" customHeight="1">
      <c r="A113" s="49"/>
      <c r="B113" s="50"/>
      <c r="C113" s="49"/>
      <c r="D113" s="51"/>
      <c r="E113" s="42"/>
      <c r="F113" s="1"/>
      <c r="G113" s="1"/>
      <c r="H113" s="1"/>
      <c r="I113" s="1"/>
      <c r="J113" s="1"/>
    </row>
    <row r="114" spans="1:4" s="6" customFormat="1" ht="19.5" customHeight="1">
      <c r="A114" s="4" t="s">
        <v>205</v>
      </c>
      <c r="B114" s="16" t="s">
        <v>203</v>
      </c>
      <c r="C114" s="5" t="s">
        <v>6</v>
      </c>
      <c r="D114" s="8">
        <v>0</v>
      </c>
    </row>
    <row r="115" spans="1:4" s="6" customFormat="1" ht="32.25" customHeight="1">
      <c r="A115" s="4" t="s">
        <v>206</v>
      </c>
      <c r="B115" s="16" t="s">
        <v>204</v>
      </c>
      <c r="C115" s="5" t="s">
        <v>18</v>
      </c>
      <c r="D115" s="8">
        <v>212440.9</v>
      </c>
    </row>
  </sheetData>
  <sheetProtection/>
  <mergeCells count="18">
    <mergeCell ref="B59:D59"/>
    <mergeCell ref="B64:D64"/>
    <mergeCell ref="B69:D69"/>
    <mergeCell ref="B7:D7"/>
    <mergeCell ref="B25:D25"/>
    <mergeCell ref="B41:D41"/>
    <mergeCell ref="B46:D46"/>
    <mergeCell ref="B53:D53"/>
    <mergeCell ref="A1:D1"/>
    <mergeCell ref="B104:D104"/>
    <mergeCell ref="B109:D109"/>
    <mergeCell ref="B74:D74"/>
    <mergeCell ref="B79:D79"/>
    <mergeCell ref="B84:D84"/>
    <mergeCell ref="B89:D89"/>
    <mergeCell ref="B94:D94"/>
    <mergeCell ref="B99:D99"/>
    <mergeCell ref="B54:D54"/>
  </mergeCells>
  <printOptions/>
  <pageMargins left="0.7086614173228347" right="0.31496062992125984" top="0.7086614173228347" bottom="0.31496062992125984" header="0.31496062992125984" footer="0.31496062992125984"/>
  <pageSetup fitToHeight="3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1">
      <selection activeCell="A1" sqref="A1:IV1638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73" bestFit="1" customWidth="1"/>
    <col min="5" max="5" width="7.00390625" style="73" customWidth="1"/>
    <col min="6" max="6" width="11.00390625" style="49" hidden="1" customWidth="1" outlineLevel="1"/>
    <col min="7" max="8" width="10.421875" style="49" hidden="1" customWidth="1" outlineLevel="1"/>
    <col min="9" max="9" width="11.421875" style="49" hidden="1" customWidth="1" outlineLevel="1"/>
    <col min="10" max="10" width="12.140625" style="51" hidden="1" customWidth="1" outlineLevel="1"/>
    <col min="11" max="11" width="11.28125" style="72" bestFit="1" customWidth="1" collapsed="1"/>
    <col min="12" max="12" width="9.140625" style="22" customWidth="1"/>
    <col min="13" max="16384" width="9.140625" style="1" customWidth="1"/>
  </cols>
  <sheetData>
    <row r="1" spans="1:5" ht="15.75">
      <c r="A1" s="91" t="s">
        <v>188</v>
      </c>
      <c r="B1" s="91"/>
      <c r="C1" s="91"/>
      <c r="D1" s="91"/>
      <c r="E1" s="71"/>
    </row>
    <row r="2" spans="2:4" ht="15.75">
      <c r="B2" s="108" t="s">
        <v>305</v>
      </c>
      <c r="C2" s="108"/>
      <c r="D2" s="108"/>
    </row>
    <row r="3" spans="1:11" ht="31.5">
      <c r="A3" s="38" t="s">
        <v>0</v>
      </c>
      <c r="B3" s="39" t="s">
        <v>1</v>
      </c>
      <c r="C3" s="40" t="s">
        <v>2</v>
      </c>
      <c r="D3" s="41" t="s">
        <v>3</v>
      </c>
      <c r="E3" s="74"/>
      <c r="H3" s="42"/>
      <c r="I3" s="42"/>
      <c r="J3" s="75"/>
      <c r="K3" s="22"/>
    </row>
    <row r="4" spans="1:256" ht="15.75">
      <c r="A4" s="38">
        <v>1</v>
      </c>
      <c r="B4" s="39" t="s">
        <v>4</v>
      </c>
      <c r="C4" s="38" t="s">
        <v>5</v>
      </c>
      <c r="D4" s="43" t="s">
        <v>345</v>
      </c>
      <c r="E4" s="76"/>
      <c r="H4" s="42"/>
      <c r="I4" s="42"/>
      <c r="J4" s="75"/>
      <c r="K4" s="2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38">
        <v>2</v>
      </c>
      <c r="B5" s="39" t="s">
        <v>116</v>
      </c>
      <c r="C5" s="38" t="s">
        <v>5</v>
      </c>
      <c r="D5" s="43" t="s">
        <v>346</v>
      </c>
      <c r="E5" s="76"/>
      <c r="H5" s="42"/>
      <c r="I5" s="42"/>
      <c r="J5" s="75"/>
      <c r="K5" s="2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38">
        <v>3</v>
      </c>
      <c r="B6" s="39" t="s">
        <v>117</v>
      </c>
      <c r="C6" s="38" t="s">
        <v>5</v>
      </c>
      <c r="D6" s="43" t="s">
        <v>347</v>
      </c>
      <c r="E6" s="76"/>
      <c r="H6" s="42"/>
      <c r="I6" s="42"/>
      <c r="J6" s="75"/>
      <c r="K6" s="2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38">
        <v>4</v>
      </c>
      <c r="B7" s="102" t="s">
        <v>348</v>
      </c>
      <c r="C7" s="103"/>
      <c r="D7" s="104"/>
      <c r="E7" s="77"/>
      <c r="H7" s="42"/>
      <c r="I7" s="42"/>
      <c r="J7" s="75"/>
      <c r="K7" s="2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38">
        <v>5</v>
      </c>
      <c r="B8" s="39" t="s">
        <v>118</v>
      </c>
      <c r="C8" s="38" t="s">
        <v>18</v>
      </c>
      <c r="D8" s="44">
        <v>393451.92</v>
      </c>
      <c r="E8" s="78"/>
      <c r="H8" s="42"/>
      <c r="I8" s="42"/>
      <c r="J8" s="75"/>
      <c r="K8" s="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38">
        <v>6</v>
      </c>
      <c r="B9" s="45" t="s">
        <v>128</v>
      </c>
      <c r="C9" s="38" t="s">
        <v>18</v>
      </c>
      <c r="D9" s="44">
        <v>10566.19</v>
      </c>
      <c r="E9" s="78"/>
      <c r="H9" s="42"/>
      <c r="I9" s="42"/>
      <c r="J9" s="75"/>
      <c r="K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38">
        <v>7</v>
      </c>
      <c r="B10" s="45" t="s">
        <v>129</v>
      </c>
      <c r="C10" s="38" t="s">
        <v>18</v>
      </c>
      <c r="D10" s="44">
        <v>398574.9</v>
      </c>
      <c r="E10" s="78"/>
      <c r="H10" s="42"/>
      <c r="I10" s="42"/>
      <c r="J10" s="75"/>
      <c r="K10" s="2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38">
        <v>8</v>
      </c>
      <c r="B11" s="46" t="s">
        <v>293</v>
      </c>
      <c r="C11" s="38" t="s">
        <v>18</v>
      </c>
      <c r="D11" s="79">
        <v>4791024.16</v>
      </c>
      <c r="E11" s="74"/>
      <c r="H11" s="42"/>
      <c r="I11" s="42"/>
      <c r="J11" s="75"/>
      <c r="K11" s="2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38">
        <v>9</v>
      </c>
      <c r="B12" s="47" t="s">
        <v>294</v>
      </c>
      <c r="C12" s="38" t="s">
        <v>18</v>
      </c>
      <c r="D12" s="44">
        <f>D11-D13-D14</f>
        <v>3302212.246</v>
      </c>
      <c r="E12" s="78"/>
      <c r="H12" s="42"/>
      <c r="I12" s="42"/>
      <c r="J12" s="75"/>
      <c r="K12" s="2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38">
        <v>10</v>
      </c>
      <c r="B13" s="45" t="s">
        <v>130</v>
      </c>
      <c r="C13" s="38" t="s">
        <v>18</v>
      </c>
      <c r="D13" s="44">
        <f>J27</f>
        <v>875054.1780000001</v>
      </c>
      <c r="E13" s="78"/>
      <c r="H13" s="42"/>
      <c r="I13" s="42"/>
      <c r="J13" s="75"/>
      <c r="K13" s="2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38">
        <v>11</v>
      </c>
      <c r="B14" s="45" t="s">
        <v>131</v>
      </c>
      <c r="C14" s="38" t="s">
        <v>18</v>
      </c>
      <c r="D14" s="44">
        <f>J26</f>
        <v>613757.736</v>
      </c>
      <c r="E14" s="78"/>
      <c r="H14" s="42"/>
      <c r="I14" s="42"/>
      <c r="J14" s="75"/>
      <c r="K14" s="2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38">
        <v>12</v>
      </c>
      <c r="B15" s="39" t="s">
        <v>119</v>
      </c>
      <c r="C15" s="38" t="s">
        <v>18</v>
      </c>
      <c r="D15" s="41">
        <v>4650673.05</v>
      </c>
      <c r="E15" s="74"/>
      <c r="H15" s="42"/>
      <c r="I15" s="42"/>
      <c r="J15" s="75"/>
      <c r="K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38">
        <v>13</v>
      </c>
      <c r="B16" s="45" t="s">
        <v>190</v>
      </c>
      <c r="C16" s="38" t="s">
        <v>18</v>
      </c>
      <c r="D16" s="44">
        <v>4747705.41</v>
      </c>
      <c r="E16" s="78"/>
      <c r="H16" s="42"/>
      <c r="I16" s="42"/>
      <c r="J16" s="75"/>
      <c r="K16" s="2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38">
        <v>14</v>
      </c>
      <c r="B17" s="45" t="s">
        <v>191</v>
      </c>
      <c r="C17" s="38" t="s">
        <v>18</v>
      </c>
      <c r="D17" s="44">
        <v>0</v>
      </c>
      <c r="E17" s="78"/>
      <c r="H17" s="42"/>
      <c r="I17" s="42"/>
      <c r="J17" s="75"/>
      <c r="K17" s="2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38">
        <v>15</v>
      </c>
      <c r="B18" s="45" t="s">
        <v>132</v>
      </c>
      <c r="C18" s="38" t="s">
        <v>18</v>
      </c>
      <c r="D18" s="44">
        <v>0</v>
      </c>
      <c r="E18" s="78"/>
      <c r="H18" s="42"/>
      <c r="I18" s="42"/>
      <c r="J18" s="75"/>
      <c r="K18" s="2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38">
        <v>16</v>
      </c>
      <c r="B19" s="45" t="s">
        <v>133</v>
      </c>
      <c r="C19" s="38" t="s">
        <v>18</v>
      </c>
      <c r="D19" s="44">
        <v>0</v>
      </c>
      <c r="E19" s="78"/>
      <c r="H19" s="42"/>
      <c r="I19" s="42"/>
      <c r="J19" s="75"/>
      <c r="K19" s="2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38">
        <v>17</v>
      </c>
      <c r="B20" s="45" t="s">
        <v>134</v>
      </c>
      <c r="C20" s="38" t="s">
        <v>18</v>
      </c>
      <c r="D20" s="44">
        <v>0</v>
      </c>
      <c r="E20" s="78"/>
      <c r="H20" s="42"/>
      <c r="I20" s="42"/>
      <c r="J20" s="75"/>
      <c r="K20" s="2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38">
        <v>18</v>
      </c>
      <c r="B21" s="39" t="s">
        <v>120</v>
      </c>
      <c r="C21" s="38" t="s">
        <v>18</v>
      </c>
      <c r="D21" s="41">
        <f>D8+D15</f>
        <v>5044124.97</v>
      </c>
      <c r="E21" s="74"/>
      <c r="H21" s="42"/>
      <c r="I21" s="42"/>
      <c r="J21" s="75"/>
      <c r="K21" s="2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38">
        <v>19</v>
      </c>
      <c r="B22" s="45" t="s">
        <v>121</v>
      </c>
      <c r="C22" s="38" t="s">
        <v>18</v>
      </c>
      <c r="D22" s="44">
        <f>D8+D13-D27</f>
        <v>122228.098</v>
      </c>
      <c r="E22" s="78"/>
      <c r="F22" s="80"/>
      <c r="G22" s="80"/>
      <c r="H22" s="81"/>
      <c r="I22" s="81"/>
      <c r="J22" s="82"/>
      <c r="K22" s="2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38">
        <v>20</v>
      </c>
      <c r="B23" s="45" t="s">
        <v>126</v>
      </c>
      <c r="C23" s="38" t="s">
        <v>18</v>
      </c>
      <c r="D23" s="44">
        <v>1103</v>
      </c>
      <c r="E23" s="78"/>
      <c r="F23" s="80"/>
      <c r="G23" s="80"/>
      <c r="H23" s="81"/>
      <c r="I23" s="81"/>
      <c r="J23" s="82"/>
      <c r="K23" s="2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38">
        <v>21</v>
      </c>
      <c r="B24" s="45" t="s">
        <v>127</v>
      </c>
      <c r="C24" s="38" t="s">
        <v>18</v>
      </c>
      <c r="D24" s="44">
        <v>978380.28</v>
      </c>
      <c r="E24" s="78"/>
      <c r="F24" s="83" t="s">
        <v>349</v>
      </c>
      <c r="G24" s="83" t="s">
        <v>350</v>
      </c>
      <c r="H24" s="84"/>
      <c r="I24" s="84" t="s">
        <v>351</v>
      </c>
      <c r="J24" s="85" t="s">
        <v>352</v>
      </c>
      <c r="K24" s="2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38">
        <v>22</v>
      </c>
      <c r="B25" s="86" t="s">
        <v>295</v>
      </c>
      <c r="C25" s="38" t="s">
        <v>18</v>
      </c>
      <c r="D25" s="87">
        <f>SUM(D26:D43)</f>
        <v>5102351.0723</v>
      </c>
      <c r="E25" s="77"/>
      <c r="F25" s="83">
        <f>SUM(F26:F38)</f>
        <v>31.389999999999997</v>
      </c>
      <c r="G25" s="83">
        <f>SUM(G26:G38)</f>
        <v>33.12</v>
      </c>
      <c r="H25" s="84"/>
      <c r="I25" s="84"/>
      <c r="J25" s="85"/>
      <c r="K25" s="2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8">
        <v>23</v>
      </c>
      <c r="B26" s="48" t="s">
        <v>256</v>
      </c>
      <c r="C26" s="38" t="s">
        <v>18</v>
      </c>
      <c r="D26" s="44">
        <f>J26</f>
        <v>613757.736</v>
      </c>
      <c r="E26" s="78"/>
      <c r="F26" s="83">
        <v>4.65</v>
      </c>
      <c r="G26" s="83">
        <v>4.91</v>
      </c>
      <c r="H26" s="84"/>
      <c r="I26" s="54">
        <v>10700.1</v>
      </c>
      <c r="J26" s="85">
        <f>(F26*6+G26*6)*I26</f>
        <v>613757.736</v>
      </c>
      <c r="K26" s="2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38">
        <v>24</v>
      </c>
      <c r="B27" s="48" t="s">
        <v>259</v>
      </c>
      <c r="C27" s="38" t="s">
        <v>18</v>
      </c>
      <c r="D27" s="44">
        <v>1146278</v>
      </c>
      <c r="E27" s="78"/>
      <c r="F27" s="83">
        <v>6.6</v>
      </c>
      <c r="G27" s="83">
        <v>7.03</v>
      </c>
      <c r="H27" s="84"/>
      <c r="I27" s="85">
        <f>I26</f>
        <v>10700.1</v>
      </c>
      <c r="J27" s="85">
        <f aca="true" t="shared" si="0" ref="J27:J38">(F27*6+G27*6)*I27</f>
        <v>875054.1780000001</v>
      </c>
      <c r="K27" s="2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38">
        <v>25</v>
      </c>
      <c r="B28" s="48" t="s">
        <v>262</v>
      </c>
      <c r="C28" s="38" t="s">
        <v>18</v>
      </c>
      <c r="D28" s="44">
        <f>J28</f>
        <v>659982.1680000001</v>
      </c>
      <c r="E28" s="78"/>
      <c r="F28" s="83">
        <v>5</v>
      </c>
      <c r="G28" s="83">
        <v>5.28</v>
      </c>
      <c r="H28" s="84"/>
      <c r="I28" s="85">
        <f>I26</f>
        <v>10700.1</v>
      </c>
      <c r="J28" s="85">
        <f t="shared" si="0"/>
        <v>659982.1680000001</v>
      </c>
      <c r="K28" s="2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38">
        <v>26</v>
      </c>
      <c r="B29" s="48" t="s">
        <v>263</v>
      </c>
      <c r="C29" s="38" t="s">
        <v>18</v>
      </c>
      <c r="D29" s="44">
        <f aca="true" t="shared" si="1" ref="D29:D42">J29</f>
        <v>64842.60600000001</v>
      </c>
      <c r="E29" s="78"/>
      <c r="F29" s="83">
        <v>0.49</v>
      </c>
      <c r="G29" s="83">
        <v>0.52</v>
      </c>
      <c r="H29" s="84"/>
      <c r="I29" s="85">
        <f>I26</f>
        <v>10700.1</v>
      </c>
      <c r="J29" s="85">
        <f t="shared" si="0"/>
        <v>64842.60600000001</v>
      </c>
      <c r="K29" s="2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38">
        <v>27</v>
      </c>
      <c r="B30" s="48" t="s">
        <v>264</v>
      </c>
      <c r="C30" s="38" t="s">
        <v>18</v>
      </c>
      <c r="D30" s="44">
        <f t="shared" si="1"/>
        <v>343473.21</v>
      </c>
      <c r="E30" s="78"/>
      <c r="F30" s="83">
        <v>2.6</v>
      </c>
      <c r="G30" s="83">
        <v>2.75</v>
      </c>
      <c r="H30" s="84"/>
      <c r="I30" s="85">
        <f aca="true" t="shared" si="2" ref="I30:I43">I29</f>
        <v>10700.1</v>
      </c>
      <c r="J30" s="85">
        <f t="shared" si="0"/>
        <v>343473.21</v>
      </c>
      <c r="K30" s="2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38">
        <v>28</v>
      </c>
      <c r="B31" s="48" t="s">
        <v>266</v>
      </c>
      <c r="C31" s="38" t="s">
        <v>18</v>
      </c>
      <c r="D31" s="44">
        <f t="shared" si="1"/>
        <v>115561.08000000002</v>
      </c>
      <c r="E31" s="78"/>
      <c r="F31" s="83">
        <v>0.8</v>
      </c>
      <c r="G31" s="83">
        <v>1</v>
      </c>
      <c r="H31" s="84"/>
      <c r="I31" s="85">
        <f t="shared" si="2"/>
        <v>10700.1</v>
      </c>
      <c r="J31" s="85">
        <f t="shared" si="0"/>
        <v>115561.08000000002</v>
      </c>
      <c r="K31" s="2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38">
        <v>29</v>
      </c>
      <c r="B32" s="48" t="s">
        <v>267</v>
      </c>
      <c r="C32" s="38" t="s">
        <v>18</v>
      </c>
      <c r="D32" s="44">
        <f t="shared" si="1"/>
        <v>559187.226</v>
      </c>
      <c r="E32" s="78"/>
      <c r="F32" s="83">
        <v>4.18</v>
      </c>
      <c r="G32" s="83">
        <v>4.53</v>
      </c>
      <c r="H32" s="84"/>
      <c r="I32" s="85">
        <f t="shared" si="2"/>
        <v>10700.1</v>
      </c>
      <c r="J32" s="85">
        <f t="shared" si="0"/>
        <v>559187.226</v>
      </c>
      <c r="K32" s="2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38">
        <v>30</v>
      </c>
      <c r="B33" s="48" t="s">
        <v>268</v>
      </c>
      <c r="C33" s="38" t="s">
        <v>18</v>
      </c>
      <c r="D33" s="44">
        <f t="shared" si="1"/>
        <v>7704.072</v>
      </c>
      <c r="E33" s="78"/>
      <c r="F33" s="83">
        <v>0.06</v>
      </c>
      <c r="G33" s="83">
        <v>0.06</v>
      </c>
      <c r="H33" s="84"/>
      <c r="I33" s="85">
        <f t="shared" si="2"/>
        <v>10700.1</v>
      </c>
      <c r="J33" s="85">
        <f t="shared" si="0"/>
        <v>7704.072</v>
      </c>
      <c r="K33" s="2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38"/>
      <c r="B34" s="48" t="s">
        <v>276</v>
      </c>
      <c r="C34" s="38" t="s">
        <v>18</v>
      </c>
      <c r="D34" s="44">
        <f t="shared" si="1"/>
        <v>59064.551999999996</v>
      </c>
      <c r="E34" s="78"/>
      <c r="F34" s="83">
        <v>0.45</v>
      </c>
      <c r="G34" s="83">
        <v>0.47</v>
      </c>
      <c r="H34" s="84"/>
      <c r="I34" s="85">
        <f t="shared" si="2"/>
        <v>10700.1</v>
      </c>
      <c r="J34" s="85">
        <f t="shared" si="0"/>
        <v>59064.551999999996</v>
      </c>
      <c r="K34" s="2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38">
        <v>32</v>
      </c>
      <c r="B35" s="48" t="s">
        <v>270</v>
      </c>
      <c r="C35" s="38" t="s">
        <v>18</v>
      </c>
      <c r="D35" s="44">
        <f t="shared" si="1"/>
        <v>18618.174</v>
      </c>
      <c r="E35" s="78"/>
      <c r="F35" s="83">
        <v>0.14</v>
      </c>
      <c r="G35" s="83">
        <v>0.15</v>
      </c>
      <c r="H35" s="84"/>
      <c r="I35" s="85">
        <f t="shared" si="2"/>
        <v>10700.1</v>
      </c>
      <c r="J35" s="85">
        <f t="shared" si="0"/>
        <v>18618.174</v>
      </c>
      <c r="K35" s="2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38">
        <v>33</v>
      </c>
      <c r="B36" s="48" t="s">
        <v>272</v>
      </c>
      <c r="C36" s="38" t="s">
        <v>18</v>
      </c>
      <c r="D36" s="44">
        <f t="shared" si="1"/>
        <v>5136.048</v>
      </c>
      <c r="E36" s="78"/>
      <c r="F36" s="83">
        <v>0.04</v>
      </c>
      <c r="G36" s="83">
        <v>0.04</v>
      </c>
      <c r="H36" s="84"/>
      <c r="I36" s="85">
        <f t="shared" si="2"/>
        <v>10700.1</v>
      </c>
      <c r="J36" s="85">
        <f t="shared" si="0"/>
        <v>5136.048</v>
      </c>
      <c r="K36" s="2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38">
        <v>34</v>
      </c>
      <c r="B37" s="48" t="s">
        <v>274</v>
      </c>
      <c r="C37" s="38" t="s">
        <v>18</v>
      </c>
      <c r="D37" s="44">
        <f t="shared" si="1"/>
        <v>626597.856</v>
      </c>
      <c r="E37" s="78"/>
      <c r="F37" s="83">
        <v>4.88</v>
      </c>
      <c r="G37" s="83">
        <v>4.88</v>
      </c>
      <c r="H37" s="84"/>
      <c r="I37" s="85">
        <f t="shared" si="2"/>
        <v>10700.1</v>
      </c>
      <c r="J37" s="85">
        <f t="shared" si="0"/>
        <v>626597.856</v>
      </c>
      <c r="K37" s="2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38"/>
      <c r="B38" s="48" t="s">
        <v>353</v>
      </c>
      <c r="C38" s="38" t="s">
        <v>18</v>
      </c>
      <c r="D38" s="44">
        <f t="shared" si="1"/>
        <v>192601.80000000002</v>
      </c>
      <c r="E38" s="78"/>
      <c r="F38" s="83">
        <v>1.5</v>
      </c>
      <c r="G38" s="83">
        <v>1.5</v>
      </c>
      <c r="H38" s="84"/>
      <c r="I38" s="85">
        <f t="shared" si="2"/>
        <v>10700.1</v>
      </c>
      <c r="J38" s="85">
        <f t="shared" si="0"/>
        <v>192601.80000000002</v>
      </c>
      <c r="K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38">
        <v>35</v>
      </c>
      <c r="B39" s="48" t="s">
        <v>296</v>
      </c>
      <c r="C39" s="38" t="s">
        <v>18</v>
      </c>
      <c r="D39" s="44">
        <f t="shared" si="1"/>
        <v>6420.060000000001</v>
      </c>
      <c r="E39" s="78"/>
      <c r="F39" s="83">
        <v>0.05</v>
      </c>
      <c r="G39" s="83">
        <v>0.05</v>
      </c>
      <c r="H39" s="84">
        <v>0.05</v>
      </c>
      <c r="I39" s="85">
        <f t="shared" si="2"/>
        <v>10700.1</v>
      </c>
      <c r="J39" s="85">
        <f>(F39*6+G39*3+H39*3)*I39</f>
        <v>6420.060000000001</v>
      </c>
      <c r="K39" s="2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38">
        <v>36</v>
      </c>
      <c r="B40" s="48" t="s">
        <v>297</v>
      </c>
      <c r="C40" s="38" t="s">
        <v>18</v>
      </c>
      <c r="D40" s="44">
        <f t="shared" si="1"/>
        <v>40446.378000000004</v>
      </c>
      <c r="E40" s="78"/>
      <c r="F40" s="83">
        <v>0.31</v>
      </c>
      <c r="G40" s="83">
        <v>0.31</v>
      </c>
      <c r="H40" s="84">
        <v>0.33</v>
      </c>
      <c r="I40" s="85">
        <f t="shared" si="2"/>
        <v>10700.1</v>
      </c>
      <c r="J40" s="85">
        <f>(F40*6+G40*3+H40*3)*I40</f>
        <v>40446.378000000004</v>
      </c>
      <c r="K40" s="2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38"/>
      <c r="B41" s="48"/>
      <c r="C41" s="38" t="s">
        <v>18</v>
      </c>
      <c r="D41" s="44">
        <f t="shared" si="1"/>
        <v>11588.208300000002</v>
      </c>
      <c r="E41" s="78"/>
      <c r="F41" s="83">
        <v>0.09</v>
      </c>
      <c r="G41" s="83">
        <v>0.091</v>
      </c>
      <c r="H41" s="84">
        <v>0.09</v>
      </c>
      <c r="I41" s="85">
        <f t="shared" si="2"/>
        <v>10700.1</v>
      </c>
      <c r="J41" s="85">
        <f>(F41*6+G41*3+H41*3)*I41</f>
        <v>11588.208300000002</v>
      </c>
      <c r="K41" s="2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38">
        <v>37</v>
      </c>
      <c r="B42" s="48" t="s">
        <v>298</v>
      </c>
      <c r="C42" s="38" t="s">
        <v>18</v>
      </c>
      <c r="D42" s="44">
        <f t="shared" si="1"/>
        <v>439774.11000000004</v>
      </c>
      <c r="E42" s="78"/>
      <c r="F42" s="83">
        <v>3.34</v>
      </c>
      <c r="G42" s="83">
        <v>3.51</v>
      </c>
      <c r="H42" s="84">
        <v>3.51</v>
      </c>
      <c r="I42" s="85">
        <f t="shared" si="2"/>
        <v>10700.1</v>
      </c>
      <c r="J42" s="85">
        <f>(F42*6+G42*3+H42*3)*I42</f>
        <v>439774.11000000004</v>
      </c>
      <c r="K42" s="2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12" s="6" customFormat="1" ht="19.5" customHeight="1">
      <c r="A43" s="38">
        <v>38</v>
      </c>
      <c r="B43" s="48" t="s">
        <v>325</v>
      </c>
      <c r="C43" s="38" t="s">
        <v>18</v>
      </c>
      <c r="D43" s="44">
        <f>J43</f>
        <v>191317.788</v>
      </c>
      <c r="E43" s="78"/>
      <c r="F43" s="83">
        <v>1.45</v>
      </c>
      <c r="G43" s="83">
        <v>1.53</v>
      </c>
      <c r="H43" s="83"/>
      <c r="I43" s="85">
        <f t="shared" si="2"/>
        <v>10700.1</v>
      </c>
      <c r="J43" s="85">
        <f>(F43*6+G43*6)*I43</f>
        <v>191317.788</v>
      </c>
      <c r="K43" s="22"/>
      <c r="L43" s="22"/>
    </row>
    <row r="44" spans="1:256" ht="15.75">
      <c r="A44" s="38">
        <v>38</v>
      </c>
      <c r="B44" s="102" t="s">
        <v>192</v>
      </c>
      <c r="C44" s="103"/>
      <c r="D44" s="104"/>
      <c r="E44" s="77"/>
      <c r="H44" s="42"/>
      <c r="I44" s="42"/>
      <c r="J44" s="75"/>
      <c r="K44" s="2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38">
        <v>39</v>
      </c>
      <c r="B45" s="45" t="s">
        <v>193</v>
      </c>
      <c r="C45" s="38" t="s">
        <v>6</v>
      </c>
      <c r="D45" s="44">
        <v>0</v>
      </c>
      <c r="E45" s="78"/>
      <c r="H45" s="42"/>
      <c r="I45" s="42"/>
      <c r="J45" s="75"/>
      <c r="K45" s="2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.75">
      <c r="A46" s="38">
        <v>40</v>
      </c>
      <c r="B46" s="45" t="s">
        <v>194</v>
      </c>
      <c r="C46" s="38" t="s">
        <v>6</v>
      </c>
      <c r="D46" s="44">
        <v>0</v>
      </c>
      <c r="E46" s="78"/>
      <c r="H46" s="42"/>
      <c r="I46" s="42"/>
      <c r="J46" s="75"/>
      <c r="K46" s="2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31.5">
      <c r="A47" s="38">
        <v>41</v>
      </c>
      <c r="B47" s="45" t="s">
        <v>195</v>
      </c>
      <c r="C47" s="38" t="s">
        <v>6</v>
      </c>
      <c r="D47" s="44">
        <v>0</v>
      </c>
      <c r="E47" s="78"/>
      <c r="H47" s="42"/>
      <c r="I47" s="42"/>
      <c r="J47" s="75"/>
      <c r="K47" s="2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38">
        <v>42</v>
      </c>
      <c r="B48" s="45" t="s">
        <v>196</v>
      </c>
      <c r="C48" s="38" t="s">
        <v>18</v>
      </c>
      <c r="D48" s="44">
        <v>0</v>
      </c>
      <c r="E48" s="78"/>
      <c r="F48" s="49" t="s">
        <v>354</v>
      </c>
      <c r="H48" s="42"/>
      <c r="I48" s="42"/>
      <c r="J48" s="75"/>
      <c r="K48" s="2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38">
        <v>50</v>
      </c>
      <c r="B49" s="102" t="s">
        <v>299</v>
      </c>
      <c r="C49" s="103"/>
      <c r="D49" s="104"/>
      <c r="E49" s="77"/>
      <c r="H49" s="42"/>
      <c r="I49" s="42"/>
      <c r="J49" s="75"/>
      <c r="K49" s="2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38">
        <v>51</v>
      </c>
      <c r="B50" s="105" t="s">
        <v>279</v>
      </c>
      <c r="C50" s="106"/>
      <c r="D50" s="107"/>
      <c r="E50" s="88"/>
      <c r="H50" s="42"/>
      <c r="I50" s="42"/>
      <c r="J50" s="75"/>
      <c r="K50" s="2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38">
        <v>52</v>
      </c>
      <c r="B51" s="45" t="s">
        <v>125</v>
      </c>
      <c r="C51" s="38" t="s">
        <v>281</v>
      </c>
      <c r="D51" s="44"/>
      <c r="E51" s="78"/>
      <c r="H51" s="42"/>
      <c r="I51" s="42"/>
      <c r="J51" s="75"/>
      <c r="K51" s="2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38">
        <v>53</v>
      </c>
      <c r="B52" s="45" t="s">
        <v>197</v>
      </c>
      <c r="C52" s="38" t="s">
        <v>18</v>
      </c>
      <c r="D52" s="44"/>
      <c r="E52" s="78"/>
      <c r="H52" s="42"/>
      <c r="I52" s="42"/>
      <c r="J52" s="75"/>
      <c r="K52" s="2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38">
        <v>54</v>
      </c>
      <c r="B53" s="45" t="s">
        <v>198</v>
      </c>
      <c r="C53" s="38" t="s">
        <v>18</v>
      </c>
      <c r="D53" s="44"/>
      <c r="E53" s="78"/>
      <c r="H53" s="42"/>
      <c r="I53" s="42"/>
      <c r="J53" s="75"/>
      <c r="K53" s="2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38">
        <v>55</v>
      </c>
      <c r="B54" s="45" t="s">
        <v>199</v>
      </c>
      <c r="C54" s="38" t="s">
        <v>18</v>
      </c>
      <c r="D54" s="44"/>
      <c r="E54" s="78"/>
      <c r="H54" s="42"/>
      <c r="I54" s="42"/>
      <c r="J54" s="75"/>
      <c r="K54" s="2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38">
        <v>60</v>
      </c>
      <c r="B55" s="102" t="s">
        <v>200</v>
      </c>
      <c r="C55" s="103"/>
      <c r="D55" s="103"/>
      <c r="E55" s="77"/>
      <c r="H55" s="42"/>
      <c r="I55" s="42"/>
      <c r="J55" s="75"/>
      <c r="K55" s="2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38">
        <v>61</v>
      </c>
      <c r="B56" s="45" t="s">
        <v>193</v>
      </c>
      <c r="C56" s="38" t="s">
        <v>6</v>
      </c>
      <c r="D56" s="44">
        <v>0</v>
      </c>
      <c r="E56" s="78"/>
      <c r="H56" s="42"/>
      <c r="I56" s="42"/>
      <c r="J56" s="75"/>
      <c r="K56" s="2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.75">
      <c r="A57" s="38">
        <v>62</v>
      </c>
      <c r="B57" s="45" t="s">
        <v>194</v>
      </c>
      <c r="C57" s="38" t="s">
        <v>6</v>
      </c>
      <c r="D57" s="44">
        <v>0</v>
      </c>
      <c r="E57" s="78"/>
      <c r="H57" s="42"/>
      <c r="I57" s="42"/>
      <c r="J57" s="75"/>
      <c r="K57" s="2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31.5">
      <c r="A58" s="38">
        <v>63</v>
      </c>
      <c r="B58" s="45" t="s">
        <v>195</v>
      </c>
      <c r="C58" s="38" t="s">
        <v>6</v>
      </c>
      <c r="D58" s="44">
        <v>0</v>
      </c>
      <c r="E58" s="78"/>
      <c r="H58" s="42"/>
      <c r="I58" s="42"/>
      <c r="J58" s="75"/>
      <c r="K58" s="2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38">
        <v>64</v>
      </c>
      <c r="B59" s="45" t="s">
        <v>196</v>
      </c>
      <c r="C59" s="38" t="s">
        <v>18</v>
      </c>
      <c r="D59" s="44">
        <v>0</v>
      </c>
      <c r="E59" s="78"/>
      <c r="F59" s="49" t="s">
        <v>354</v>
      </c>
      <c r="H59" s="42"/>
      <c r="I59" s="42"/>
      <c r="J59" s="75"/>
      <c r="K59" s="2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38">
        <v>65</v>
      </c>
      <c r="B60" s="105" t="s">
        <v>300</v>
      </c>
      <c r="C60" s="106"/>
      <c r="D60" s="106"/>
      <c r="E60" s="88"/>
      <c r="H60" s="42"/>
      <c r="I60" s="42"/>
      <c r="J60" s="75"/>
      <c r="K60" s="2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38">
        <v>66</v>
      </c>
      <c r="B61" s="45" t="s">
        <v>125</v>
      </c>
      <c r="C61" s="38" t="s">
        <v>34</v>
      </c>
      <c r="D61" s="44"/>
      <c r="E61" s="78"/>
      <c r="H61" s="42"/>
      <c r="I61" s="42"/>
      <c r="J61" s="75"/>
      <c r="K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38">
        <v>67</v>
      </c>
      <c r="B62" s="45" t="s">
        <v>197</v>
      </c>
      <c r="C62" s="38" t="s">
        <v>18</v>
      </c>
      <c r="D62" s="44"/>
      <c r="E62" s="78"/>
      <c r="H62" s="42"/>
      <c r="I62" s="42"/>
      <c r="J62" s="75"/>
      <c r="K62" s="2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38">
        <v>68</v>
      </c>
      <c r="B63" s="45" t="s">
        <v>198</v>
      </c>
      <c r="C63" s="38" t="s">
        <v>18</v>
      </c>
      <c r="D63" s="44"/>
      <c r="E63" s="78"/>
      <c r="H63" s="42"/>
      <c r="I63" s="42"/>
      <c r="J63" s="75"/>
      <c r="K63" s="2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38">
        <v>69</v>
      </c>
      <c r="B64" s="45" t="s">
        <v>199</v>
      </c>
      <c r="C64" s="38" t="s">
        <v>18</v>
      </c>
      <c r="D64" s="44"/>
      <c r="E64" s="78"/>
      <c r="H64" s="42"/>
      <c r="I64" s="42"/>
      <c r="J64" s="75"/>
      <c r="K64" s="2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38">
        <v>70</v>
      </c>
      <c r="B65" s="105" t="s">
        <v>280</v>
      </c>
      <c r="C65" s="106"/>
      <c r="D65" s="107"/>
      <c r="E65" s="88"/>
      <c r="H65" s="42"/>
      <c r="I65" s="42"/>
      <c r="J65" s="75"/>
      <c r="K65" s="2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38">
        <v>71</v>
      </c>
      <c r="B66" s="45" t="s">
        <v>125</v>
      </c>
      <c r="C66" s="38" t="s">
        <v>34</v>
      </c>
      <c r="D66" s="44"/>
      <c r="E66" s="78"/>
      <c r="H66" s="42"/>
      <c r="I66" s="42"/>
      <c r="J66" s="75"/>
      <c r="K66" s="2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38">
        <v>72</v>
      </c>
      <c r="B67" s="45" t="s">
        <v>197</v>
      </c>
      <c r="C67" s="38" t="s">
        <v>18</v>
      </c>
      <c r="D67" s="44"/>
      <c r="E67" s="78"/>
      <c r="H67" s="42"/>
      <c r="I67" s="42"/>
      <c r="J67" s="75"/>
      <c r="K67" s="2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38">
        <v>73</v>
      </c>
      <c r="B68" s="45" t="s">
        <v>198</v>
      </c>
      <c r="C68" s="38" t="s">
        <v>18</v>
      </c>
      <c r="D68" s="44"/>
      <c r="E68" s="78"/>
      <c r="H68" s="42"/>
      <c r="I68" s="42"/>
      <c r="J68" s="75"/>
      <c r="K68" s="2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38">
        <v>74</v>
      </c>
      <c r="B69" s="45" t="s">
        <v>199</v>
      </c>
      <c r="C69" s="38" t="s">
        <v>18</v>
      </c>
      <c r="D69" s="44"/>
      <c r="E69" s="78"/>
      <c r="H69" s="42"/>
      <c r="I69" s="42"/>
      <c r="J69" s="75"/>
      <c r="K69" s="2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38">
        <v>79</v>
      </c>
      <c r="B70" s="102" t="s">
        <v>200</v>
      </c>
      <c r="C70" s="103"/>
      <c r="D70" s="103"/>
      <c r="E70" s="77"/>
      <c r="H70" s="42"/>
      <c r="I70" s="42"/>
      <c r="J70" s="75"/>
      <c r="K70" s="2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38">
        <v>80</v>
      </c>
      <c r="B71" s="45" t="s">
        <v>193</v>
      </c>
      <c r="C71" s="38" t="s">
        <v>6</v>
      </c>
      <c r="D71" s="44">
        <v>0</v>
      </c>
      <c r="E71" s="78"/>
      <c r="H71" s="42"/>
      <c r="I71" s="42"/>
      <c r="J71" s="75"/>
      <c r="K71" s="2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5.75">
      <c r="A72" s="38">
        <v>81</v>
      </c>
      <c r="B72" s="45" t="s">
        <v>194</v>
      </c>
      <c r="C72" s="38" t="s">
        <v>6</v>
      </c>
      <c r="D72" s="44">
        <v>0</v>
      </c>
      <c r="E72" s="78"/>
      <c r="H72" s="42"/>
      <c r="I72" s="42"/>
      <c r="J72" s="75"/>
      <c r="K72" s="2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31.5">
      <c r="A73" s="38">
        <v>82</v>
      </c>
      <c r="B73" s="45" t="s">
        <v>195</v>
      </c>
      <c r="C73" s="38" t="s">
        <v>6</v>
      </c>
      <c r="D73" s="44">
        <v>0</v>
      </c>
      <c r="E73" s="78"/>
      <c r="H73" s="42"/>
      <c r="I73" s="42"/>
      <c r="J73" s="75"/>
      <c r="K73" s="2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38">
        <v>83</v>
      </c>
      <c r="B74" s="45" t="s">
        <v>196</v>
      </c>
      <c r="C74" s="38" t="s">
        <v>18</v>
      </c>
      <c r="D74" s="44">
        <v>0</v>
      </c>
      <c r="E74" s="78"/>
      <c r="F74" s="49" t="s">
        <v>354</v>
      </c>
      <c r="H74" s="42"/>
      <c r="I74" s="42"/>
      <c r="J74" s="75"/>
      <c r="K74" s="2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38">
        <v>84</v>
      </c>
      <c r="B75" s="102" t="s">
        <v>301</v>
      </c>
      <c r="C75" s="103"/>
      <c r="D75" s="103"/>
      <c r="E75" s="77"/>
      <c r="H75" s="42"/>
      <c r="I75" s="42"/>
      <c r="J75" s="75"/>
      <c r="K75" s="2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38">
        <v>85</v>
      </c>
      <c r="B76" s="45" t="s">
        <v>125</v>
      </c>
      <c r="C76" s="38" t="s">
        <v>34</v>
      </c>
      <c r="D76" s="44"/>
      <c r="E76" s="78"/>
      <c r="H76" s="42"/>
      <c r="I76" s="42"/>
      <c r="J76" s="75"/>
      <c r="K76" s="2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38">
        <v>86</v>
      </c>
      <c r="B77" s="45" t="s">
        <v>197</v>
      </c>
      <c r="C77" s="38" t="s">
        <v>18</v>
      </c>
      <c r="D77" s="44"/>
      <c r="E77" s="78"/>
      <c r="H77" s="42"/>
      <c r="I77" s="42"/>
      <c r="J77" s="75"/>
      <c r="K77" s="2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38">
        <v>87</v>
      </c>
      <c r="B78" s="45" t="s">
        <v>198</v>
      </c>
      <c r="C78" s="38" t="s">
        <v>18</v>
      </c>
      <c r="D78" s="44"/>
      <c r="E78" s="78"/>
      <c r="H78" s="42"/>
      <c r="I78" s="42"/>
      <c r="J78" s="75"/>
      <c r="K78" s="2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38">
        <v>88</v>
      </c>
      <c r="B79" s="45" t="s">
        <v>199</v>
      </c>
      <c r="C79" s="38" t="s">
        <v>18</v>
      </c>
      <c r="D79" s="44"/>
      <c r="E79" s="78"/>
      <c r="H79" s="42"/>
      <c r="I79" s="42"/>
      <c r="J79" s="75"/>
      <c r="K79" s="2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38">
        <v>93</v>
      </c>
      <c r="B80" s="102" t="s">
        <v>200</v>
      </c>
      <c r="C80" s="103"/>
      <c r="D80" s="103"/>
      <c r="E80" s="77"/>
      <c r="H80" s="42"/>
      <c r="I80" s="42"/>
      <c r="J80" s="75"/>
      <c r="K80" s="2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38">
        <v>94</v>
      </c>
      <c r="B81" s="45" t="s">
        <v>193</v>
      </c>
      <c r="C81" s="38" t="s">
        <v>6</v>
      </c>
      <c r="D81" s="44">
        <v>0</v>
      </c>
      <c r="E81" s="78"/>
      <c r="H81" s="42"/>
      <c r="I81" s="42"/>
      <c r="J81" s="75"/>
      <c r="K81" s="2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5.75">
      <c r="A82" s="38">
        <v>95</v>
      </c>
      <c r="B82" s="45" t="s">
        <v>194</v>
      </c>
      <c r="C82" s="38" t="s">
        <v>6</v>
      </c>
      <c r="D82" s="44">
        <v>0</v>
      </c>
      <c r="E82" s="78"/>
      <c r="H82" s="42"/>
      <c r="I82" s="42"/>
      <c r="J82" s="75"/>
      <c r="K82" s="2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31.5">
      <c r="A83" s="38">
        <v>96</v>
      </c>
      <c r="B83" s="45" t="s">
        <v>195</v>
      </c>
      <c r="C83" s="38" t="s">
        <v>6</v>
      </c>
      <c r="D83" s="44">
        <v>0</v>
      </c>
      <c r="E83" s="78"/>
      <c r="H83" s="42"/>
      <c r="I83" s="42"/>
      <c r="J83" s="75"/>
      <c r="K83" s="2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38">
        <v>97</v>
      </c>
      <c r="B84" s="45" t="s">
        <v>196</v>
      </c>
      <c r="C84" s="38" t="s">
        <v>18</v>
      </c>
      <c r="D84" s="44">
        <v>0</v>
      </c>
      <c r="E84" s="78"/>
      <c r="H84" s="42"/>
      <c r="I84" s="42"/>
      <c r="J84" s="75"/>
      <c r="K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38">
        <v>112</v>
      </c>
      <c r="B85" s="105" t="s">
        <v>303</v>
      </c>
      <c r="C85" s="106"/>
      <c r="D85" s="107"/>
      <c r="E85" s="88"/>
      <c r="H85" s="42"/>
      <c r="I85" s="42"/>
      <c r="J85" s="75"/>
      <c r="K85" s="2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38">
        <v>113</v>
      </c>
      <c r="B86" s="45" t="s">
        <v>125</v>
      </c>
      <c r="C86" s="38" t="s">
        <v>304</v>
      </c>
      <c r="D86" s="44"/>
      <c r="E86" s="78"/>
      <c r="H86" s="42"/>
      <c r="I86" s="42"/>
      <c r="J86" s="75"/>
      <c r="K86" s="2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38">
        <v>114</v>
      </c>
      <c r="B87" s="45" t="s">
        <v>197</v>
      </c>
      <c r="C87" s="38" t="s">
        <v>18</v>
      </c>
      <c r="D87" s="44"/>
      <c r="E87" s="78"/>
      <c r="H87" s="42"/>
      <c r="I87" s="42"/>
      <c r="J87" s="75"/>
      <c r="K87" s="2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38">
        <v>115</v>
      </c>
      <c r="B88" s="45" t="s">
        <v>198</v>
      </c>
      <c r="C88" s="38" t="s">
        <v>18</v>
      </c>
      <c r="D88" s="44"/>
      <c r="E88" s="78"/>
      <c r="H88" s="42"/>
      <c r="I88" s="42"/>
      <c r="J88" s="75"/>
      <c r="K88" s="2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38">
        <v>116</v>
      </c>
      <c r="B89" s="45" t="s">
        <v>199</v>
      </c>
      <c r="C89" s="38" t="s">
        <v>18</v>
      </c>
      <c r="D89" s="44"/>
      <c r="E89" s="78"/>
      <c r="H89" s="42"/>
      <c r="I89" s="42"/>
      <c r="J89" s="75"/>
      <c r="K89" s="2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38">
        <v>121</v>
      </c>
      <c r="B90" s="102" t="s">
        <v>200</v>
      </c>
      <c r="C90" s="103"/>
      <c r="D90" s="104"/>
      <c r="E90" s="77"/>
      <c r="H90" s="42"/>
      <c r="I90" s="42"/>
      <c r="J90" s="75"/>
      <c r="K90" s="2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38">
        <v>122</v>
      </c>
      <c r="B91" s="45" t="s">
        <v>193</v>
      </c>
      <c r="C91" s="38" t="s">
        <v>6</v>
      </c>
      <c r="D91" s="44">
        <v>0</v>
      </c>
      <c r="E91" s="78"/>
      <c r="H91" s="42"/>
      <c r="I91" s="42"/>
      <c r="J91" s="75"/>
      <c r="K91" s="2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5.75">
      <c r="A92" s="38">
        <v>123</v>
      </c>
      <c r="B92" s="45" t="s">
        <v>194</v>
      </c>
      <c r="C92" s="38" t="s">
        <v>6</v>
      </c>
      <c r="D92" s="44">
        <v>0</v>
      </c>
      <c r="E92" s="78"/>
      <c r="H92" s="42"/>
      <c r="I92" s="42"/>
      <c r="J92" s="75"/>
      <c r="K92" s="2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31.5">
      <c r="A93" s="38">
        <v>124</v>
      </c>
      <c r="B93" s="45" t="s">
        <v>195</v>
      </c>
      <c r="C93" s="38" t="s">
        <v>6</v>
      </c>
      <c r="D93" s="44">
        <v>0</v>
      </c>
      <c r="E93" s="78"/>
      <c r="H93" s="42"/>
      <c r="I93" s="42"/>
      <c r="J93" s="75"/>
      <c r="K93" s="2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38">
        <v>125</v>
      </c>
      <c r="B94" s="45" t="s">
        <v>196</v>
      </c>
      <c r="C94" s="38" t="s">
        <v>18</v>
      </c>
      <c r="D94" s="44">
        <v>0</v>
      </c>
      <c r="E94" s="78"/>
      <c r="H94" s="42"/>
      <c r="I94" s="42"/>
      <c r="J94" s="75"/>
      <c r="K94" s="2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.75">
      <c r="A95" s="38">
        <v>126</v>
      </c>
      <c r="B95" s="102" t="s">
        <v>201</v>
      </c>
      <c r="C95" s="103"/>
      <c r="D95" s="104"/>
      <c r="E95" s="77"/>
      <c r="H95" s="42"/>
      <c r="I95" s="42"/>
      <c r="J95" s="75"/>
      <c r="K95" s="2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31.5">
      <c r="A96" s="38">
        <v>127</v>
      </c>
      <c r="B96" s="45" t="s">
        <v>202</v>
      </c>
      <c r="C96" s="38" t="s">
        <v>6</v>
      </c>
      <c r="D96" s="44">
        <v>0</v>
      </c>
      <c r="E96" s="78"/>
      <c r="H96" s="42"/>
      <c r="I96" s="42"/>
      <c r="J96" s="75"/>
      <c r="K96" s="2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11" ht="15.75">
      <c r="A97" s="38">
        <v>128</v>
      </c>
      <c r="B97" s="45" t="s">
        <v>203</v>
      </c>
      <c r="C97" s="38" t="s">
        <v>6</v>
      </c>
      <c r="D97" s="44">
        <v>0</v>
      </c>
      <c r="E97" s="78"/>
      <c r="H97" s="42"/>
      <c r="I97" s="42"/>
      <c r="J97" s="75"/>
      <c r="K97" s="22"/>
    </row>
    <row r="98" spans="1:11" ht="31.5">
      <c r="A98" s="38">
        <v>129</v>
      </c>
      <c r="B98" s="45" t="s">
        <v>204</v>
      </c>
      <c r="C98" s="38" t="s">
        <v>18</v>
      </c>
      <c r="D98" s="44">
        <v>0</v>
      </c>
      <c r="E98" s="78"/>
      <c r="H98" s="42"/>
      <c r="I98" s="42"/>
      <c r="J98" s="75"/>
      <c r="K98" s="22"/>
    </row>
    <row r="99" spans="2:5" ht="15.75">
      <c r="B99" s="109"/>
      <c r="C99" s="109"/>
      <c r="D99" s="109"/>
      <c r="E99" s="89"/>
    </row>
  </sheetData>
  <sheetProtection/>
  <mergeCells count="16">
    <mergeCell ref="B85:D85"/>
    <mergeCell ref="B90:D90"/>
    <mergeCell ref="B95:D95"/>
    <mergeCell ref="B99:D99"/>
    <mergeCell ref="B55:D55"/>
    <mergeCell ref="B60:D60"/>
    <mergeCell ref="B65:D65"/>
    <mergeCell ref="B70:D70"/>
    <mergeCell ref="B75:D75"/>
    <mergeCell ref="B80:D80"/>
    <mergeCell ref="A1:D1"/>
    <mergeCell ref="B2:D2"/>
    <mergeCell ref="B7:D7"/>
    <mergeCell ref="B44:D44"/>
    <mergeCell ref="B49:D49"/>
    <mergeCell ref="B50:D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2020-04-01T16:36:40Z</dcterms:modified>
  <cp:category/>
  <cp:version/>
  <cp:contentType/>
  <cp:contentStatus/>
</cp:coreProperties>
</file>